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ED10" i="22" l="1"/>
  <c r="DT39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4" i="22"/>
  <c r="P27" i="22"/>
  <c r="DN17" i="22"/>
  <c r="DA49" i="22"/>
  <c r="CU14" i="22"/>
  <c r="CU15" i="22"/>
  <c r="CU16" i="22"/>
  <c r="CU17" i="22"/>
  <c r="CU18" i="22"/>
  <c r="CU19" i="22"/>
  <c r="CU20" i="22"/>
  <c r="CU21" i="22"/>
  <c r="CU22" i="22"/>
  <c r="CU23" i="22"/>
  <c r="CU24" i="22"/>
  <c r="CU25" i="22"/>
  <c r="CU26" i="22"/>
  <c r="CU27" i="22"/>
  <c r="CU28" i="22"/>
  <c r="CU29" i="22"/>
  <c r="CU30" i="22"/>
  <c r="CU31" i="22"/>
  <c r="CU32" i="22"/>
  <c r="CU33" i="22"/>
  <c r="CU34" i="22"/>
  <c r="CU35" i="22"/>
  <c r="CU36" i="22"/>
  <c r="CU37" i="22"/>
  <c r="CU38" i="22"/>
  <c r="CU39" i="22"/>
  <c r="CU40" i="22"/>
  <c r="CU41" i="22"/>
  <c r="CU42" i="22"/>
  <c r="CU43" i="22"/>
  <c r="CU44" i="22"/>
  <c r="CU45" i="22"/>
  <c r="CU46" i="22"/>
  <c r="CU47" i="22"/>
  <c r="CU48" i="22"/>
  <c r="CU49" i="22"/>
  <c r="CU50" i="22"/>
  <c r="CU51" i="22"/>
  <c r="CU13" i="22"/>
  <c r="CR50" i="22"/>
  <c r="CR48" i="22"/>
  <c r="CR43" i="22"/>
  <c r="CR41" i="22"/>
  <c r="CR38" i="22"/>
  <c r="CR35" i="22"/>
  <c r="CR36" i="22"/>
  <c r="CR34" i="22"/>
  <c r="CR31" i="22"/>
  <c r="CR29" i="22"/>
  <c r="CR26" i="22"/>
  <c r="CR25" i="22"/>
  <c r="CR21" i="22"/>
  <c r="CR19" i="22"/>
  <c r="CR15" i="22"/>
  <c r="CO11" i="22"/>
  <c r="CO12" i="22"/>
  <c r="CO13" i="22"/>
  <c r="CO14" i="22"/>
  <c r="CO15" i="22"/>
  <c r="CO16" i="22"/>
  <c r="CO17" i="22"/>
  <c r="CO18" i="22"/>
  <c r="CO19" i="22"/>
  <c r="CO20" i="22"/>
  <c r="CO21" i="22"/>
  <c r="CO22" i="22"/>
  <c r="CO23" i="22"/>
  <c r="CO24" i="22"/>
  <c r="CO25" i="22"/>
  <c r="CO26" i="22"/>
  <c r="CO27" i="22"/>
  <c r="CO28" i="22"/>
  <c r="CO29" i="22"/>
  <c r="CO30" i="22"/>
  <c r="CO31" i="22"/>
  <c r="CO32" i="22"/>
  <c r="CO33" i="22"/>
  <c r="CO34" i="22"/>
  <c r="CO35" i="22"/>
  <c r="CO36" i="22"/>
  <c r="CO37" i="22"/>
  <c r="CO38" i="22"/>
  <c r="CO39" i="22"/>
  <c r="CO40" i="22"/>
  <c r="CO41" i="22"/>
  <c r="CO42" i="22"/>
  <c r="CO43" i="22"/>
  <c r="CO44" i="22"/>
  <c r="CO45" i="22"/>
  <c r="CO46" i="22"/>
  <c r="CO47" i="22"/>
  <c r="CO48" i="22"/>
  <c r="CO49" i="22"/>
  <c r="CO50" i="22"/>
  <c r="CO51" i="22"/>
  <c r="CO10" i="22"/>
  <c r="CL15" i="22"/>
  <c r="CL16" i="22"/>
  <c r="CL17" i="22"/>
  <c r="CL18" i="22"/>
  <c r="CL19" i="22"/>
  <c r="CL20" i="22"/>
  <c r="CL21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14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I13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7" i="22"/>
  <c r="CC48" i="22"/>
  <c r="CC49" i="22"/>
  <c r="CC50" i="22"/>
  <c r="CC51" i="22"/>
  <c r="CC16" i="22"/>
  <c r="BW15" i="22"/>
  <c r="BW16" i="22"/>
  <c r="BW17" i="22"/>
  <c r="BW18" i="22"/>
  <c r="BW19" i="22"/>
  <c r="BW20" i="22"/>
  <c r="BW21" i="22"/>
  <c r="BW22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3" i="22"/>
  <c r="BT14" i="22"/>
  <c r="BT15" i="22"/>
  <c r="BT19" i="22"/>
  <c r="BT21" i="22"/>
  <c r="BT23" i="22"/>
  <c r="BT25" i="22"/>
  <c r="BT26" i="22"/>
  <c r="BT29" i="22"/>
  <c r="BT31" i="22"/>
  <c r="BT34" i="22"/>
  <c r="BT35" i="22"/>
  <c r="BT36" i="22"/>
  <c r="BT38" i="22"/>
  <c r="BT41" i="22"/>
  <c r="BT43" i="22"/>
  <c r="BT48" i="22"/>
  <c r="BT5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31" i="22"/>
  <c r="BF32" i="22"/>
  <c r="BF33" i="22"/>
  <c r="BF34" i="22"/>
  <c r="BF35" i="22"/>
  <c r="BF36" i="22"/>
  <c r="BF37" i="22"/>
  <c r="BF38" i="22"/>
  <c r="BF39" i="22"/>
  <c r="BF40" i="22"/>
  <c r="BF41" i="22"/>
  <c r="BF42" i="22"/>
  <c r="BF43" i="22"/>
  <c r="BF44" i="22"/>
  <c r="BF45" i="22"/>
  <c r="BF46" i="22"/>
  <c r="BF47" i="22"/>
  <c r="BF48" i="22"/>
  <c r="BF49" i="22"/>
  <c r="BF50" i="22"/>
  <c r="BF51" i="22"/>
  <c r="BF10" i="22"/>
  <c r="AJ50" i="22" l="1"/>
  <c r="AJ48" i="22"/>
  <c r="AJ44" i="22"/>
  <c r="AJ41" i="22"/>
  <c r="AJ38" i="22"/>
  <c r="AJ39" i="22"/>
  <c r="AJ35" i="22"/>
  <c r="AJ36" i="22"/>
  <c r="AJ34" i="22"/>
  <c r="AJ31" i="22"/>
  <c r="AJ29" i="22"/>
  <c r="AJ26" i="22"/>
  <c r="AJ25" i="22"/>
  <c r="AJ21" i="22"/>
  <c r="AJ19" i="22"/>
  <c r="AJ15" i="22"/>
  <c r="AE15" i="22"/>
  <c r="AE19" i="22"/>
  <c r="AE21" i="22"/>
  <c r="AE23" i="22"/>
  <c r="P23" i="22" s="1"/>
  <c r="AE25" i="22"/>
  <c r="AE26" i="22"/>
  <c r="AE29" i="22"/>
  <c r="AE31" i="22"/>
  <c r="AE34" i="22"/>
  <c r="AE35" i="22"/>
  <c r="AE36" i="22"/>
  <c r="AE38" i="22"/>
  <c r="AE41" i="22"/>
  <c r="AE42" i="22"/>
  <c r="AE43" i="22"/>
  <c r="AE48" i="22"/>
  <c r="AE50" i="22"/>
  <c r="Z50" i="22"/>
  <c r="Z48" i="22"/>
  <c r="Z43" i="22"/>
  <c r="Z41" i="22"/>
  <c r="Z38" i="22"/>
  <c r="Z36" i="22"/>
  <c r="Z35" i="22"/>
  <c r="Z31" i="22"/>
  <c r="Z29" i="22"/>
  <c r="Z26" i="22"/>
  <c r="Z25" i="22"/>
  <c r="Z21" i="22"/>
  <c r="Z19" i="22"/>
  <c r="Z15" i="22"/>
  <c r="U29" i="22"/>
  <c r="U30" i="22"/>
  <c r="P30" i="22" s="1"/>
  <c r="U31" i="22"/>
  <c r="U32" i="22"/>
  <c r="P32" i="22" s="1"/>
  <c r="U33" i="22"/>
  <c r="P33" i="22" s="1"/>
  <c r="U34" i="22"/>
  <c r="U35" i="22"/>
  <c r="U36" i="22"/>
  <c r="U37" i="22"/>
  <c r="P37" i="22" s="1"/>
  <c r="U38" i="22"/>
  <c r="U39" i="22"/>
  <c r="P39" i="22" s="1"/>
  <c r="U40" i="22"/>
  <c r="P40" i="22" s="1"/>
  <c r="U41" i="22"/>
  <c r="U42" i="22"/>
  <c r="U43" i="22"/>
  <c r="U44" i="22"/>
  <c r="P44" i="22" s="1"/>
  <c r="U45" i="22"/>
  <c r="P45" i="22" s="1"/>
  <c r="U46" i="22"/>
  <c r="P46" i="22" s="1"/>
  <c r="U47" i="22"/>
  <c r="P47" i="22" s="1"/>
  <c r="U48" i="22"/>
  <c r="U49" i="22"/>
  <c r="P49" i="22" s="1"/>
  <c r="U50" i="22"/>
  <c r="U51" i="22"/>
  <c r="P51" i="22" s="1"/>
  <c r="U28" i="22"/>
  <c r="P28" i="22" s="1"/>
  <c r="U15" i="22"/>
  <c r="P15" i="22" s="1"/>
  <c r="U16" i="22"/>
  <c r="P16" i="22" s="1"/>
  <c r="U18" i="22"/>
  <c r="P18" i="22" s="1"/>
  <c r="U19" i="22"/>
  <c r="U21" i="22"/>
  <c r="P21" i="22" s="1"/>
  <c r="U22" i="22"/>
  <c r="P22" i="22" s="1"/>
  <c r="U25" i="22"/>
  <c r="P25" i="22" s="1"/>
  <c r="U26" i="22"/>
  <c r="U14" i="22"/>
  <c r="P14" i="22" s="1"/>
  <c r="BP10" i="22"/>
  <c r="BU52" i="22"/>
  <c r="BX52" i="22"/>
  <c r="Z34" i="22"/>
  <c r="AJ43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CI11" i="22"/>
  <c r="CI12" i="22"/>
  <c r="CC13" i="22"/>
  <c r="CC14" i="22"/>
  <c r="CC15" i="22"/>
  <c r="BZ11" i="22"/>
  <c r="BZ12" i="22"/>
  <c r="BZ13" i="22"/>
  <c r="BZ14" i="22"/>
  <c r="BZ15" i="22"/>
  <c r="BZ16" i="22"/>
  <c r="BZ17" i="22"/>
  <c r="BO17" i="22" s="1"/>
  <c r="BZ18" i="22"/>
  <c r="BZ19" i="22"/>
  <c r="BZ20" i="22"/>
  <c r="DH20" i="22" s="1"/>
  <c r="F20" i="22" s="1"/>
  <c r="BZ21" i="22"/>
  <c r="BZ22" i="22"/>
  <c r="BO22" i="22" s="1"/>
  <c r="BZ23" i="22"/>
  <c r="BZ24" i="22"/>
  <c r="BZ25" i="22"/>
  <c r="BZ26" i="22"/>
  <c r="BZ27" i="22"/>
  <c r="BZ28" i="22"/>
  <c r="BZ29" i="22"/>
  <c r="BO29" i="22" s="1"/>
  <c r="BZ30" i="22"/>
  <c r="BZ31" i="22"/>
  <c r="BZ32" i="22"/>
  <c r="BZ33" i="22"/>
  <c r="BZ34" i="22"/>
  <c r="BZ35" i="22"/>
  <c r="BZ36" i="22"/>
  <c r="BZ37" i="22"/>
  <c r="BO37" i="22" s="1"/>
  <c r="BZ38" i="22"/>
  <c r="BZ39" i="22"/>
  <c r="BZ40" i="22"/>
  <c r="BZ41" i="22"/>
  <c r="BO41" i="22" s="1"/>
  <c r="BZ42" i="22"/>
  <c r="BZ43" i="22"/>
  <c r="BZ44" i="22"/>
  <c r="BZ45" i="22"/>
  <c r="BO45" i="22" s="1"/>
  <c r="BZ46" i="22"/>
  <c r="BZ47" i="22"/>
  <c r="BZ48" i="22"/>
  <c r="BZ49" i="22"/>
  <c r="BZ50" i="22"/>
  <c r="BZ51" i="22"/>
  <c r="BW11" i="22"/>
  <c r="K11" i="22" s="1"/>
  <c r="BW12" i="22"/>
  <c r="BW10" i="22"/>
  <c r="BO10" i="22" s="1"/>
  <c r="BO25" i="22"/>
  <c r="BO33" i="22"/>
  <c r="BO49" i="22"/>
  <c r="AO52" i="22"/>
  <c r="AK52" i="22"/>
  <c r="AF52" i="22"/>
  <c r="A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S52" i="22"/>
  <c r="BV52" i="22"/>
  <c r="BY52" i="22"/>
  <c r="CA52" i="22"/>
  <c r="CB52" i="22"/>
  <c r="CD52" i="22"/>
  <c r="CE52" i="22"/>
  <c r="CF52" i="22"/>
  <c r="CG52" i="22"/>
  <c r="CH52" i="22"/>
  <c r="CJ52" i="22"/>
  <c r="CK52" i="22"/>
  <c r="CL52" i="22"/>
  <c r="CM52" i="22"/>
  <c r="CN52" i="22"/>
  <c r="CO52" i="22"/>
  <c r="CP52" i="22"/>
  <c r="CQ52" i="22"/>
  <c r="CR52" i="22"/>
  <c r="CS52" i="22"/>
  <c r="CT52" i="22"/>
  <c r="CU52" i="22"/>
  <c r="CV52" i="22"/>
  <c r="CW52" i="22"/>
  <c r="CX52" i="22"/>
  <c r="CY52" i="22"/>
  <c r="CZ52" i="22"/>
  <c r="DA52" i="22"/>
  <c r="DB52" i="22"/>
  <c r="DC52" i="22"/>
  <c r="DD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AW52" i="22"/>
  <c r="AX52" i="22"/>
  <c r="AY52" i="22"/>
  <c r="AZ52" i="22"/>
  <c r="BA52" i="22"/>
  <c r="AT52" i="22"/>
  <c r="AU52" i="22"/>
  <c r="DH37" i="22"/>
  <c r="K20" i="22"/>
  <c r="U13" i="22"/>
  <c r="DH14" i="22"/>
  <c r="DH17" i="22"/>
  <c r="DH18" i="22"/>
  <c r="F18" i="22" s="1"/>
  <c r="K19" i="22"/>
  <c r="DH21" i="22"/>
  <c r="F21" i="22" s="1"/>
  <c r="DH22" i="22"/>
  <c r="F22" i="22" s="1"/>
  <c r="DH23" i="22"/>
  <c r="F23" i="22" s="1"/>
  <c r="DH24" i="22"/>
  <c r="F24" i="22" s="1"/>
  <c r="DH26" i="22"/>
  <c r="F26" i="22" s="1"/>
  <c r="DH28" i="22"/>
  <c r="F28" i="22" s="1"/>
  <c r="DH30" i="22"/>
  <c r="F30" i="22" s="1"/>
  <c r="DH32" i="22"/>
  <c r="F32" i="22" s="1"/>
  <c r="DH34" i="22"/>
  <c r="F34" i="22" s="1"/>
  <c r="DH36" i="22"/>
  <c r="F36" i="22" s="1"/>
  <c r="K39" i="22"/>
  <c r="DH40" i="22"/>
  <c r="F40" i="22" s="1"/>
  <c r="DH41" i="22"/>
  <c r="F41" i="22" s="1"/>
  <c r="DH44" i="22"/>
  <c r="F44" i="22" s="1"/>
  <c r="K45" i="22"/>
  <c r="DH46" i="22"/>
  <c r="F46" i="22" s="1"/>
  <c r="DH49" i="22"/>
  <c r="F49" i="22" s="1"/>
  <c r="K51" i="22"/>
  <c r="U12" i="22"/>
  <c r="CI52" i="22" l="1"/>
  <c r="CC52" i="22"/>
  <c r="DH10" i="22"/>
  <c r="F10" i="22" s="1"/>
  <c r="BO13" i="22"/>
  <c r="P26" i="22"/>
  <c r="P19" i="22"/>
  <c r="DH12" i="22"/>
  <c r="F12" i="22" s="1"/>
  <c r="P12" i="22"/>
  <c r="BO14" i="22"/>
  <c r="P48" i="22"/>
  <c r="P42" i="22"/>
  <c r="P38" i="22"/>
  <c r="P35" i="22"/>
  <c r="P31" i="22"/>
  <c r="K13" i="22"/>
  <c r="P13" i="22"/>
  <c r="P50" i="22"/>
  <c r="P43" i="22"/>
  <c r="P41" i="22"/>
  <c r="P36" i="22"/>
  <c r="P34" i="22"/>
  <c r="P29" i="22"/>
  <c r="F14" i="22"/>
  <c r="F37" i="22"/>
  <c r="F17" i="22"/>
  <c r="BZ52" i="22"/>
  <c r="DH38" i="22"/>
  <c r="F38" i="22" s="1"/>
  <c r="BW52" i="22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T52" i="22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5" i="22"/>
  <c r="BO31" i="22"/>
  <c r="BO27" i="22"/>
  <c r="BO19" i="22"/>
  <c r="BO15" i="22"/>
  <c r="ED52" i="22"/>
  <c r="AJ52" i="22"/>
  <c r="AL52" i="22" s="1"/>
  <c r="Z52" i="22"/>
  <c r="AB52" i="22" s="1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U52" i="22"/>
  <c r="AE52" i="22"/>
  <c r="AG52" i="22" s="1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AV52" i="22"/>
  <c r="AS52" i="22"/>
  <c r="AP52" i="22"/>
  <c r="AQ52" i="22" s="1"/>
  <c r="AN52" i="22"/>
  <c r="AI52" i="22"/>
  <c r="AD52" i="22"/>
  <c r="Y52" i="22"/>
  <c r="V52" i="22"/>
  <c r="T52" i="22"/>
  <c r="D52" i="22"/>
  <c r="C52" i="22"/>
  <c r="EC51" i="22"/>
  <c r="DI51" i="22"/>
  <c r="DG51" i="22"/>
  <c r="BP51" i="22"/>
  <c r="BQ51" i="22" s="1"/>
  <c r="BN51" i="22"/>
  <c r="O51" i="22"/>
  <c r="L51" i="22"/>
  <c r="M51" i="22" s="1"/>
  <c r="J51" i="22"/>
  <c r="EC50" i="22"/>
  <c r="DI50" i="22"/>
  <c r="G50" i="22" s="1"/>
  <c r="H50" i="22" s="1"/>
  <c r="DG50" i="22"/>
  <c r="E50" i="22" s="1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E48" i="22" s="1"/>
  <c r="BP48" i="22"/>
  <c r="BQ48" i="22" s="1"/>
  <c r="BN48" i="22"/>
  <c r="O48" i="22"/>
  <c r="L48" i="22"/>
  <c r="M48" i="22" s="1"/>
  <c r="J48" i="22"/>
  <c r="EC47" i="22"/>
  <c r="DI47" i="22"/>
  <c r="DG47" i="22"/>
  <c r="BP47" i="22"/>
  <c r="BN47" i="22"/>
  <c r="O47" i="22"/>
  <c r="L47" i="22"/>
  <c r="J47" i="22"/>
  <c r="EC46" i="22"/>
  <c r="DI46" i="22"/>
  <c r="G46" i="22" s="1"/>
  <c r="H46" i="22" s="1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M45" i="22" s="1"/>
  <c r="J45" i="22"/>
  <c r="EC44" i="22"/>
  <c r="DI44" i="22"/>
  <c r="G44" i="22" s="1"/>
  <c r="H44" i="22" s="1"/>
  <c r="DG44" i="22"/>
  <c r="BP44" i="22"/>
  <c r="BQ44" i="22" s="1"/>
  <c r="BN44" i="22"/>
  <c r="O44" i="22"/>
  <c r="L44" i="22"/>
  <c r="M44" i="22" s="1"/>
  <c r="J44" i="22"/>
  <c r="EC43" i="22"/>
  <c r="DI43" i="22"/>
  <c r="DG43" i="22"/>
  <c r="BP43" i="22"/>
  <c r="BN43" i="22"/>
  <c r="O43" i="22"/>
  <c r="S43" i="22" s="1"/>
  <c r="L43" i="22"/>
  <c r="J43" i="22"/>
  <c r="EC42" i="22"/>
  <c r="DI42" i="22"/>
  <c r="G42" i="22" s="1"/>
  <c r="H42" i="22" s="1"/>
  <c r="DG42" i="22"/>
  <c r="BP42" i="22"/>
  <c r="BN42" i="22"/>
  <c r="O42" i="22"/>
  <c r="L42" i="22"/>
  <c r="J42" i="22"/>
  <c r="EC41" i="22"/>
  <c r="DI41" i="22"/>
  <c r="DG41" i="22"/>
  <c r="BP41" i="22"/>
  <c r="BQ41" i="22" s="1"/>
  <c r="BN41" i="22"/>
  <c r="O41" i="22"/>
  <c r="L41" i="22"/>
  <c r="J41" i="22"/>
  <c r="EC40" i="22"/>
  <c r="DI40" i="22"/>
  <c r="G40" i="22" s="1"/>
  <c r="H40" i="22" s="1"/>
  <c r="DG40" i="22"/>
  <c r="BP40" i="22"/>
  <c r="BQ40" i="22" s="1"/>
  <c r="BN40" i="22"/>
  <c r="O40" i="22"/>
  <c r="L40" i="22"/>
  <c r="M40" i="22" s="1"/>
  <c r="J40" i="22"/>
  <c r="EC39" i="22"/>
  <c r="DI39" i="22"/>
  <c r="DG39" i="22"/>
  <c r="BP39" i="22"/>
  <c r="BN39" i="22"/>
  <c r="O39" i="22"/>
  <c r="L39" i="22"/>
  <c r="M39" i="22" s="1"/>
  <c r="J39" i="22"/>
  <c r="EC38" i="22"/>
  <c r="DI38" i="22"/>
  <c r="G38" i="22" s="1"/>
  <c r="H38" i="22" s="1"/>
  <c r="DG38" i="22"/>
  <c r="BP38" i="22"/>
  <c r="BN38" i="22"/>
  <c r="O38" i="22"/>
  <c r="L38" i="22"/>
  <c r="J38" i="22"/>
  <c r="EC37" i="22"/>
  <c r="DI37" i="22"/>
  <c r="DG37" i="22"/>
  <c r="BP37" i="22"/>
  <c r="BQ37" i="22" s="1"/>
  <c r="BN37" i="22"/>
  <c r="O37" i="22"/>
  <c r="L37" i="22"/>
  <c r="M37" i="22" s="1"/>
  <c r="J37" i="22"/>
  <c r="EC36" i="22"/>
  <c r="DI36" i="22"/>
  <c r="G36" i="22" s="1"/>
  <c r="H36" i="22" s="1"/>
  <c r="DG36" i="22"/>
  <c r="BP36" i="22"/>
  <c r="BQ36" i="22" s="1"/>
  <c r="BN36" i="22"/>
  <c r="O36" i="22"/>
  <c r="L36" i="22"/>
  <c r="J36" i="22"/>
  <c r="EC35" i="22"/>
  <c r="DI35" i="22"/>
  <c r="DG35" i="22"/>
  <c r="BP35" i="22"/>
  <c r="BQ35" i="22" s="1"/>
  <c r="BN35" i="22"/>
  <c r="O35" i="22"/>
  <c r="L35" i="22"/>
  <c r="J35" i="22"/>
  <c r="EC34" i="22"/>
  <c r="DI34" i="22"/>
  <c r="G34" i="22" s="1"/>
  <c r="DG34" i="22"/>
  <c r="BP34" i="22"/>
  <c r="BN34" i="22"/>
  <c r="O34" i="22"/>
  <c r="L34" i="22"/>
  <c r="J34" i="22"/>
  <c r="EC33" i="22"/>
  <c r="DI33" i="22"/>
  <c r="DG33" i="22"/>
  <c r="BP33" i="22"/>
  <c r="BQ33" i="22" s="1"/>
  <c r="BN33" i="22"/>
  <c r="O33" i="22"/>
  <c r="L33" i="22"/>
  <c r="M33" i="22" s="1"/>
  <c r="J33" i="22"/>
  <c r="EC32" i="22"/>
  <c r="DI32" i="22"/>
  <c r="G32" i="22" s="1"/>
  <c r="H32" i="22" s="1"/>
  <c r="DG32" i="22"/>
  <c r="BP32" i="22"/>
  <c r="BQ32" i="22" s="1"/>
  <c r="BN32" i="22"/>
  <c r="O32" i="22"/>
  <c r="L32" i="22"/>
  <c r="M32" i="22" s="1"/>
  <c r="J32" i="22"/>
  <c r="EC31" i="22"/>
  <c r="DI31" i="22"/>
  <c r="DG31" i="22"/>
  <c r="BP31" i="22"/>
  <c r="BN31" i="22"/>
  <c r="O31" i="22"/>
  <c r="L31" i="22"/>
  <c r="M31" i="22" s="1"/>
  <c r="J31" i="22"/>
  <c r="EC30" i="22"/>
  <c r="DI30" i="22"/>
  <c r="G30" i="22" s="1"/>
  <c r="H30" i="22" s="1"/>
  <c r="DG30" i="22"/>
  <c r="BP30" i="22"/>
  <c r="BN30" i="22"/>
  <c r="O30" i="22"/>
  <c r="L30" i="22"/>
  <c r="J30" i="22"/>
  <c r="EC29" i="22"/>
  <c r="DI29" i="22"/>
  <c r="DG29" i="22"/>
  <c r="E29" i="22" s="1"/>
  <c r="BP29" i="22"/>
  <c r="BQ29" i="22" s="1"/>
  <c r="BN29" i="22"/>
  <c r="O29" i="22"/>
  <c r="L29" i="22"/>
  <c r="J29" i="22"/>
  <c r="EC28" i="22"/>
  <c r="DI28" i="22"/>
  <c r="G28" i="22" s="1"/>
  <c r="H28" i="22" s="1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G26" i="22" s="1"/>
  <c r="H26" i="22" s="1"/>
  <c r="DG26" i="22"/>
  <c r="BP26" i="22"/>
  <c r="BN26" i="22"/>
  <c r="O26" i="22"/>
  <c r="S26" i="22" s="1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G24" i="22" s="1"/>
  <c r="H24" i="22" s="1"/>
  <c r="DG24" i="22"/>
  <c r="BP24" i="22"/>
  <c r="BN24" i="22"/>
  <c r="O24" i="22"/>
  <c r="S24" i="22" s="1"/>
  <c r="L24" i="22"/>
  <c r="M24" i="22" s="1"/>
  <c r="J24" i="22"/>
  <c r="EC23" i="22"/>
  <c r="DI23" i="22"/>
  <c r="DG23" i="22"/>
  <c r="BP23" i="22"/>
  <c r="BN23" i="22"/>
  <c r="O23" i="22"/>
  <c r="S23" i="22" s="1"/>
  <c r="L23" i="22"/>
  <c r="J23" i="22"/>
  <c r="EC22" i="22"/>
  <c r="DI22" i="22"/>
  <c r="G22" i="22" s="1"/>
  <c r="H22" i="22" s="1"/>
  <c r="DG22" i="22"/>
  <c r="BP22" i="22"/>
  <c r="BQ22" i="22" s="1"/>
  <c r="BN22" i="22"/>
  <c r="O22" i="22"/>
  <c r="S22" i="22" s="1"/>
  <c r="L22" i="22"/>
  <c r="J22" i="22"/>
  <c r="EC21" i="22"/>
  <c r="DI21" i="22"/>
  <c r="G21" i="22" s="1"/>
  <c r="H21" i="22" s="1"/>
  <c r="DG21" i="22"/>
  <c r="BP21" i="22"/>
  <c r="BQ21" i="22" s="1"/>
  <c r="BN21" i="22"/>
  <c r="O21" i="22"/>
  <c r="S21" i="22" s="1"/>
  <c r="L21" i="22"/>
  <c r="M21" i="22" s="1"/>
  <c r="J21" i="22"/>
  <c r="EC20" i="22"/>
  <c r="DI20" i="22"/>
  <c r="G20" i="22" s="1"/>
  <c r="H20" i="22" s="1"/>
  <c r="DG20" i="22"/>
  <c r="E20" i="22" s="1"/>
  <c r="BP20" i="22"/>
  <c r="BN20" i="22"/>
  <c r="O20" i="22"/>
  <c r="S20" i="22" s="1"/>
  <c r="L20" i="22"/>
  <c r="M20" i="22" s="1"/>
  <c r="J20" i="22"/>
  <c r="EC19" i="22"/>
  <c r="DI19" i="22"/>
  <c r="G19" i="22" s="1"/>
  <c r="DG19" i="22"/>
  <c r="BP19" i="22"/>
  <c r="BN19" i="22"/>
  <c r="O19" i="22"/>
  <c r="S19" i="22" s="1"/>
  <c r="L19" i="22"/>
  <c r="M19" i="22" s="1"/>
  <c r="J19" i="22"/>
  <c r="EC18" i="22"/>
  <c r="DI18" i="22"/>
  <c r="G18" i="22" s="1"/>
  <c r="H18" i="22" s="1"/>
  <c r="DG18" i="22"/>
  <c r="BP18" i="22"/>
  <c r="BN18" i="22"/>
  <c r="O18" i="22"/>
  <c r="S18" i="22" s="1"/>
  <c r="L18" i="22"/>
  <c r="J18" i="22"/>
  <c r="EC17" i="22"/>
  <c r="DI17" i="22"/>
  <c r="G17" i="22" s="1"/>
  <c r="H17" i="22" s="1"/>
  <c r="DG17" i="22"/>
  <c r="BP17" i="22"/>
  <c r="BN17" i="22"/>
  <c r="O17" i="22"/>
  <c r="S17" i="22" s="1"/>
  <c r="L17" i="22"/>
  <c r="J17" i="22"/>
  <c r="EC16" i="22"/>
  <c r="DI16" i="22"/>
  <c r="G16" i="22" s="1"/>
  <c r="DG16" i="22"/>
  <c r="BP16" i="22"/>
  <c r="BN16" i="22"/>
  <c r="O16" i="22"/>
  <c r="S16" i="22" s="1"/>
  <c r="L16" i="22"/>
  <c r="J16" i="22"/>
  <c r="EC15" i="22"/>
  <c r="DI15" i="22"/>
  <c r="G15" i="22" s="1"/>
  <c r="H15" i="22" s="1"/>
  <c r="DG15" i="22"/>
  <c r="E15" i="22" s="1"/>
  <c r="BP15" i="22"/>
  <c r="BQ15" i="22" s="1"/>
  <c r="BN15" i="22"/>
  <c r="O15" i="22"/>
  <c r="S15" i="22" s="1"/>
  <c r="L15" i="22"/>
  <c r="M15" i="22" s="1"/>
  <c r="J15" i="22"/>
  <c r="EC14" i="22"/>
  <c r="DI14" i="22"/>
  <c r="G14" i="22" s="1"/>
  <c r="DG14" i="22"/>
  <c r="BP14" i="22"/>
  <c r="BQ14" i="22" s="1"/>
  <c r="BN14" i="22"/>
  <c r="O14" i="22"/>
  <c r="S14" i="22" s="1"/>
  <c r="L14" i="22"/>
  <c r="J14" i="22"/>
  <c r="EC13" i="22"/>
  <c r="DI13" i="22"/>
  <c r="G13" i="22" s="1"/>
  <c r="DG13" i="22"/>
  <c r="BP13" i="22"/>
  <c r="BQ13" i="22" s="1"/>
  <c r="BN13" i="22"/>
  <c r="O13" i="22"/>
  <c r="S13" i="22" s="1"/>
  <c r="L13" i="22"/>
  <c r="M13" i="22" s="1"/>
  <c r="J13" i="22"/>
  <c r="EC12" i="22"/>
  <c r="DI12" i="22"/>
  <c r="G12" i="22" s="1"/>
  <c r="H12" i="22" s="1"/>
  <c r="DG12" i="22"/>
  <c r="E12" i="22" s="1"/>
  <c r="BP12" i="22"/>
  <c r="BN12" i="22"/>
  <c r="O12" i="22"/>
  <c r="S12" i="22" s="1"/>
  <c r="L12" i="22"/>
  <c r="J12" i="22"/>
  <c r="EC11" i="22"/>
  <c r="DI11" i="22"/>
  <c r="G11" i="22" s="1"/>
  <c r="H11" i="22" s="1"/>
  <c r="DG11" i="22"/>
  <c r="E11" i="22" s="1"/>
  <c r="BP11" i="22"/>
  <c r="BN11" i="22"/>
  <c r="O11" i="22"/>
  <c r="S11" i="22" s="1"/>
  <c r="L11" i="22"/>
  <c r="M11" i="22" s="1"/>
  <c r="J11" i="22"/>
  <c r="EE10" i="22"/>
  <c r="EC10" i="22"/>
  <c r="DI10" i="22"/>
  <c r="DG10" i="22"/>
  <c r="E10" i="22" s="1"/>
  <c r="BN10" i="22"/>
  <c r="O10" i="22"/>
  <c r="S10" i="22" s="1"/>
  <c r="L10" i="22"/>
  <c r="J10" i="22"/>
  <c r="M23" i="22"/>
  <c r="N24" i="22"/>
  <c r="M41" i="22"/>
  <c r="N48" i="22"/>
  <c r="BR41" i="22"/>
  <c r="BQ42" i="22"/>
  <c r="BQ43" i="22"/>
  <c r="BR49" i="22"/>
  <c r="BR51" i="22"/>
  <c r="W52" i="22"/>
  <c r="X52" i="22"/>
  <c r="AC52" i="22"/>
  <c r="AH52" i="22"/>
  <c r="AM52" i="22"/>
  <c r="AR52" i="22"/>
  <c r="S44" i="22"/>
  <c r="S42" i="22"/>
  <c r="S40" i="22"/>
  <c r="S38" i="22"/>
  <c r="S36" i="22"/>
  <c r="S34" i="22"/>
  <c r="S32" i="22"/>
  <c r="S30" i="22"/>
  <c r="S28" i="22"/>
  <c r="R50" i="22"/>
  <c r="R48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R18" i="22"/>
  <c r="R16" i="22"/>
  <c r="R14" i="22"/>
  <c r="R12" i="22"/>
  <c r="S51" i="22"/>
  <c r="S49" i="22"/>
  <c r="S47" i="22"/>
  <c r="S45" i="22"/>
  <c r="S41" i="22"/>
  <c r="S39" i="22"/>
  <c r="S37" i="22"/>
  <c r="S35" i="22"/>
  <c r="S33" i="22"/>
  <c r="S31" i="22"/>
  <c r="S29" i="22"/>
  <c r="S27" i="22"/>
  <c r="S25" i="22"/>
  <c r="R43" i="22"/>
  <c r="R41" i="22"/>
  <c r="R39" i="22"/>
  <c r="R37" i="22"/>
  <c r="R35" i="22"/>
  <c r="R33" i="22"/>
  <c r="R31" i="22"/>
  <c r="R29" i="22"/>
  <c r="R27" i="22"/>
  <c r="R25" i="22"/>
  <c r="R23" i="22"/>
  <c r="R21" i="22"/>
  <c r="R19" i="22"/>
  <c r="R17" i="22"/>
  <c r="R15" i="22"/>
  <c r="R13" i="22"/>
  <c r="R11" i="22"/>
  <c r="N38" i="22" l="1"/>
  <c r="E16" i="22"/>
  <c r="E51" i="22"/>
  <c r="E32" i="22"/>
  <c r="G23" i="22"/>
  <c r="H23" i="22" s="1"/>
  <c r="G25" i="22"/>
  <c r="H25" i="22" s="1"/>
  <c r="G27" i="22"/>
  <c r="G29" i="22"/>
  <c r="H29" i="22" s="1"/>
  <c r="E17" i="22"/>
  <c r="E18" i="22"/>
  <c r="E19" i="22"/>
  <c r="E49" i="22"/>
  <c r="E44" i="22"/>
  <c r="G31" i="22"/>
  <c r="G33" i="22"/>
  <c r="G35" i="22"/>
  <c r="G37" i="22"/>
  <c r="H37" i="22" s="1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H43" i="22" s="1"/>
  <c r="M17" i="22"/>
  <c r="M18" i="22"/>
  <c r="M28" i="22"/>
  <c r="M36" i="22"/>
  <c r="M25" i="22"/>
  <c r="M30" i="22"/>
  <c r="M34" i="22"/>
  <c r="M38" i="22"/>
  <c r="M42" i="22"/>
  <c r="M46" i="22"/>
  <c r="M50" i="22"/>
  <c r="BQ16" i="22"/>
  <c r="H16" i="22"/>
  <c r="H19" i="22"/>
  <c r="H27" i="22"/>
  <c r="BQ31" i="22"/>
  <c r="H31" i="22"/>
  <c r="BQ34" i="22"/>
  <c r="H35" i="22"/>
  <c r="BQ38" i="22"/>
  <c r="BQ39" i="22"/>
  <c r="BQ46" i="22"/>
  <c r="BQ47" i="22"/>
  <c r="H48" i="22"/>
  <c r="BQ50" i="22"/>
  <c r="M14" i="22"/>
  <c r="H13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H47" i="22" s="1"/>
  <c r="G51" i="22"/>
  <c r="H51" i="22" s="1"/>
  <c r="DH52" i="22"/>
  <c r="F52" i="22" s="1"/>
  <c r="N13" i="22"/>
  <c r="P52" i="22"/>
  <c r="EE52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BP52" i="22"/>
  <c r="DI52" i="22"/>
  <c r="N14" i="22"/>
  <c r="N21" i="22"/>
  <c r="N23" i="22"/>
  <c r="N25" i="22"/>
  <c r="N27" i="22"/>
  <c r="N29" i="22"/>
  <c r="N31" i="22"/>
  <c r="N33" i="22"/>
  <c r="G39" i="22"/>
  <c r="H39" i="22" s="1"/>
  <c r="G41" i="22"/>
  <c r="H41" i="22" s="1"/>
  <c r="G45" i="22"/>
  <c r="H45" i="22" s="1"/>
  <c r="G49" i="22"/>
  <c r="H49" i="22" s="1"/>
  <c r="K52" i="22"/>
  <c r="BO52" i="22"/>
  <c r="DG52" i="22"/>
  <c r="BQ10" i="22"/>
  <c r="BN52" i="22"/>
  <c r="EC52" i="22"/>
  <c r="L52" i="22"/>
  <c r="N15" i="22"/>
  <c r="Q52" i="22"/>
  <c r="N10" i="22"/>
  <c r="G10" i="22"/>
  <c r="H10" i="22" s="1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H33" i="22"/>
  <c r="I12" i="22"/>
  <c r="I15" i="22"/>
  <c r="H14" i="22"/>
  <c r="I28" i="22"/>
  <c r="I29" i="22"/>
  <c r="I16" i="22"/>
  <c r="I20" i="22"/>
  <c r="I44" i="22"/>
  <c r="I48" i="22"/>
  <c r="I50" i="22"/>
  <c r="J52" i="22"/>
  <c r="I17" i="22"/>
  <c r="O52" i="22"/>
  <c r="I51" i="22"/>
  <c r="I19" i="22"/>
  <c r="I11" i="22"/>
  <c r="I18" i="22"/>
  <c r="S50" i="22"/>
  <c r="S48" i="22"/>
  <c r="S46" i="22"/>
  <c r="H34" i="22"/>
  <c r="I32" i="22"/>
  <c r="R52" i="22" l="1"/>
  <c r="I46" i="22"/>
  <c r="I23" i="22"/>
  <c r="I38" i="22"/>
  <c r="I35" i="22"/>
  <c r="I26" i="22"/>
  <c r="I22" i="22"/>
  <c r="I14" i="22"/>
  <c r="I13" i="22"/>
  <c r="I31" i="22"/>
  <c r="I21" i="22"/>
  <c r="I25" i="22"/>
  <c r="BR52" i="22"/>
  <c r="BQ52" i="22"/>
  <c r="I45" i="22"/>
  <c r="S52" i="22"/>
  <c r="N52" i="22"/>
  <c r="I49" i="22"/>
  <c r="M52" i="22"/>
  <c r="I10" i="22"/>
  <c r="I24" i="22"/>
  <c r="G52" i="22"/>
  <c r="H52" i="22" s="1"/>
  <c r="I27" i="22"/>
  <c r="I36" i="22"/>
  <c r="I33" i="22"/>
  <c r="I41" i="22"/>
  <c r="I39" i="22"/>
  <c r="I47" i="22"/>
  <c r="I42" i="22"/>
  <c r="I40" i="22"/>
  <c r="I43" i="22"/>
  <c r="I34" i="22"/>
  <c r="I30" i="22"/>
  <c r="I37" i="22"/>
  <c r="E52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<sst xmlns="http://schemas.openxmlformats.org/spreadsheetml/2006/main" count="261" uniqueCount="101">
  <si>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</si>
  <si>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</si>
  <si>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</si>
  <si>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</si>
  <si>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</si>
  <si>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</si>
  <si>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</si>
  <si>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</si>
  <si>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</si>
  <si>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</si>
  <si>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</si>
  <si>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</si>
  <si>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</si>
  <si>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</si>
  <si>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</si>
  <si>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</si>
  <si>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</si>
  <si>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</si>
  <si>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</si>
  <si>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</si>
  <si>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</si>
  <si>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</si>
  <si>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</si>
  <si>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</si>
  <si>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</si>
  <si>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</si>
  <si>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</si>
  <si>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</si>
  <si>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</si>
  <si>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</si>
  <si>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</si>
  <si>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</si>
  <si>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</si>
  <si>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</si>
  <si>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</si>
  <si>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</si>
  <si>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</si>
  <si>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</si>
  <si>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</si>
  <si>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</si>
  <si>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</si>
  <si>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</si>
  <si>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</si>
  <si>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</si>
  <si>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</si>
  <si>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</si>
  <si>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</si>
  <si>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</si>
  <si>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</si>
  <si>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</si>
  <si>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</si>
  <si>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</si>
  <si>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</si>
  <si>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</si>
  <si>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</si>
  <si>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</si>
  <si>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</si>
  <si>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</si>
  <si>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</si>
  <si>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</si>
  <si>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</si>
  <si>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</si>
  <si>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</si>
  <si>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</si>
  <si>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</si>
  <si>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</si>
  <si>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</si>
  <si>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</si>
  <si>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</si>
  <si>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</si>
  <si>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</si>
  <si>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</si>
  <si>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</si>
  <si>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</si>
  <si>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</si>
  <si>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</si>
  <si>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</si>
  <si>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</si>
  <si>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</si>
  <si>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</si>
  <si>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</si>
  <si>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</si>
  <si>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</si>
  <si>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</si>
  <si>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</si>
  <si>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</si>
  <si>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 xml:space="preserve"> ՀՀ  ԿՈՏԱՅՔԻ  ՄԱՐԶԻ  ՀԱՄԱՅՆՔՆԵՐԻ   ԿԱՏԱՐՈՂԱԿԱՆԻ   ՎԵՐԱԲԵՐՅԱԼ   2019թ. ՍԵՊՏԵՄԲԵՐԻ  «30» -ի դրությամբ </t>
    </r>
    <r>
      <rPr>
        <b/>
        <sz val="10"/>
        <rFont val="GHEA Grapalat"/>
        <family val="3"/>
      </rPr>
      <t xml:space="preserve">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</si>
  <si>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</si>
  <si>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</si>
  <si>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</si>
  <si>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</si>
  <si>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</si>
  <si>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</si>
  <si>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</si>
  <si>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</si>
  <si>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1000                                                                                                                      ԸՆԴԱՄԵՆԸ  ԵԿԱՄՈՒՏՆԵՐ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</si>
  <si>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</si>
  <si>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ծրագիր 9 ամիս</t>
  </si>
  <si>
    <t xml:space="preserve">փաստ                     9 ամիս                                                                           </t>
  </si>
  <si>
    <t>կատ. %-ը  9 ամսվա   նկատմամբ</t>
  </si>
  <si>
    <t>Այդ թվում` Աղբահանության վճար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</si>
</sst>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139">
    <xf numFmtId="0" fontId="0" fillId="0" borderId="0" xfId="0"/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0" fontId="4" fillId="7" borderId="0" xfId="0" applyFont="1" applyFill="1" applyAlignment="1" applyProtection="1">
      <alignment horizontal="center" vertical="center"/>
      <protection locked="0"/>
    </xf>
    <xf numFmtId="165" fontId="3" fillId="7" borderId="0" xfId="0" applyNumberFormat="1" applyFont="1" applyFill="1" applyAlignment="1" applyProtection="1">
      <alignment horizontal="center" vertical="center"/>
      <protection locked="0"/>
    </xf>
    <xf numFmtId="165" fontId="3" fillId="7" borderId="0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0" fontId="4" fillId="2" borderId="2" xfId="2" applyFont="1" applyFill="1" applyBorder="1" applyAlignment="1" applyProtection="1">
      <alignment horizontal="center" vertical="center" wrapText="1"/>
    </xf>
    <xf numFmtId="0" fontId="4" fillId="2" borderId="4" xfId="3" applyNumberFormat="1" applyFont="1" applyFill="1" applyBorder="1" applyAlignment="1" applyProtection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V52" sqref="CV52"/>
    </sheetView>
  </sheetViews>
  <sheetFormatPr defaultColWidth="7.25" defaultRowHeight="17.25" x14ac:dyDescent="0.3"/>
  <cols>
    <col min="1" max="1" width="4.375" style="1" customWidth="1"/>
    <col min="2" max="2" width="15.8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5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3.5" style="1" customWidth="1"/>
    <col min="12" max="12" width="12.625" style="1" customWidth="1"/>
    <col min="13" max="13" width="10.5" style="1" customWidth="1"/>
    <col min="14" max="14" width="10.25" style="1" customWidth="1"/>
    <col min="15" max="16" width="12.875" style="1" customWidth="1"/>
    <col min="17" max="17" width="13" style="1" customWidth="1"/>
    <col min="18" max="18" width="11.625" style="1" customWidth="1"/>
    <col min="19" max="19" width="10" style="1" customWidth="1"/>
    <col min="20" max="21" width="12.5" style="1" customWidth="1"/>
    <col min="22" max="23" width="11.75" style="1" customWidth="1"/>
    <col min="24" max="24" width="11.875" style="1" customWidth="1"/>
    <col min="25" max="26" width="12.12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5" width="11.75" style="1" customWidth="1"/>
    <col min="36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1.625" style="1" customWidth="1"/>
    <col min="44" max="44" width="11.25" style="1" customWidth="1"/>
    <col min="45" max="45" width="8.25" style="1" customWidth="1"/>
    <col min="46" max="46" width="9.375" style="1" customWidth="1"/>
    <col min="47" max="47" width="8.5" style="1" customWidth="1"/>
    <col min="48" max="49" width="9" style="1" customWidth="1"/>
    <col min="50" max="50" width="8.875" style="1" customWidth="1"/>
    <col min="51" max="51" width="14.125" style="1" customWidth="1"/>
    <col min="52" max="52" width="12.125" style="1" customWidth="1"/>
    <col min="53" max="53" width="13.5" style="1" customWidth="1"/>
    <col min="54" max="55" width="9.875" style="1" customWidth="1"/>
    <col min="56" max="56" width="9.75" style="1" customWidth="1"/>
    <col min="57" max="57" width="12.25" style="1" customWidth="1"/>
    <col min="58" max="58" width="9.875" style="1" customWidth="1"/>
    <col min="59" max="59" width="10.875" style="1" customWidth="1"/>
    <col min="60" max="60" width="8" style="1" customWidth="1"/>
    <col min="61" max="62" width="9.5" style="1" customWidth="1"/>
    <col min="63" max="63" width="8.125" style="1" customWidth="1"/>
    <col min="64" max="64" width="9.375" style="1" customWidth="1"/>
    <col min="65" max="65" width="9.125" style="1" customWidth="1"/>
    <col min="66" max="66" width="11.75" style="1" customWidth="1"/>
    <col min="67" max="67" width="11.25" style="1" customWidth="1"/>
    <col min="68" max="69" width="10.75" style="1" customWidth="1"/>
    <col min="70" max="70" width="11.25" style="1" customWidth="1"/>
    <col min="71" max="72" width="10.75" style="1" customWidth="1"/>
    <col min="73" max="73" width="10.5" style="1" customWidth="1"/>
    <col min="74" max="74" width="10.125" style="1" customWidth="1"/>
    <col min="75" max="75" width="10.875" style="1" customWidth="1"/>
    <col min="76" max="76" width="10.125" style="1" customWidth="1"/>
    <col min="77" max="77" width="9.1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91" width="9.375" style="1" customWidth="1"/>
    <col min="92" max="92" width="13" style="1" customWidth="1"/>
    <col min="93" max="93" width="11.75" style="1" customWidth="1"/>
    <col min="94" max="94" width="11.625" style="1" customWidth="1"/>
    <col min="95" max="95" width="11.5" style="1" customWidth="1"/>
    <col min="96" max="96" width="11.375" style="1" customWidth="1"/>
    <col min="97" max="97" width="11.75" style="1" customWidth="1"/>
    <col min="98" max="98" width="10.875" style="1" customWidth="1"/>
    <col min="99" max="99" width="10.62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4" width="9" style="1" customWidth="1"/>
    <col min="105" max="105" width="8" style="1" customWidth="1"/>
    <col min="106" max="106" width="9.5" style="1" customWidth="1"/>
    <col min="107" max="107" width="13.875" style="1" customWidth="1"/>
    <col min="108" max="108" width="9.87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4" width="8.375" style="1" customWidth="1"/>
    <col min="115" max="115" width="10" style="1" customWidth="1"/>
    <col min="116" max="116" width="8.875" style="1" customWidth="1"/>
    <col min="117" max="118" width="10.75" style="1" customWidth="1"/>
    <col min="119" max="119" width="9.5" style="1" customWidth="1"/>
    <col min="120" max="120" width="8" style="1" customWidth="1"/>
    <col min="121" max="121" width="9.125" style="1" customWidth="1"/>
    <col min="122" max="122" width="9.5" style="1" customWidth="1"/>
    <col min="123" max="123" width="9.125" style="1" customWidth="1"/>
    <col min="124" max="124" width="10" style="1" customWidth="1"/>
    <col min="125" max="125" width="9.6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1.5" style="1" customWidth="1"/>
    <col min="134" max="134" width="10.75" style="1" customWidth="1"/>
    <col min="135" max="135" width="10.375" style="1" customWidth="1"/>
    <col min="136" max="137" width="7.25" style="1"/>
    <col min="138" max="138" width="10.125" style="1" customWidth="1"/>
    <col min="139" max="16384" width="7.25" style="1"/>
  </cols>
  <sheetData>
    <row r="1" spans="1:135" s="7" customFormat="1" ht="21.75" customHeight="1" x14ac:dyDescent="0.25">
      <c r="B1" s="8"/>
      <c r="C1" s="82" t="s">
        <v>10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9"/>
      <c r="P1" s="9"/>
      <c r="Q1" s="9"/>
      <c r="R1" s="9"/>
      <c r="S1" s="9"/>
      <c r="T1" s="9"/>
      <c r="U1" s="9"/>
      <c r="V1" s="9"/>
      <c r="W1" s="9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</row>
    <row r="2" spans="1:135" s="7" customFormat="1" ht="16.5" customHeight="1" x14ac:dyDescent="0.25">
      <c r="B2" s="8"/>
      <c r="C2" s="83" t="s">
        <v>86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Q2" s="12"/>
      <c r="R2" s="12"/>
      <c r="T2" s="84"/>
      <c r="U2" s="84"/>
      <c r="V2" s="84"/>
      <c r="W2" s="13"/>
      <c r="X2" s="13"/>
      <c r="AA2" s="14"/>
      <c r="AB2" s="13"/>
      <c r="AC2" s="13"/>
      <c r="AD2" s="13"/>
      <c r="AE2" s="13"/>
      <c r="AF2" s="14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</row>
    <row r="3" spans="1:135" s="7" customFormat="1" ht="16.5" customHeight="1" x14ac:dyDescent="0.25">
      <c r="B3" s="8"/>
      <c r="C3" s="15"/>
      <c r="D3" s="15"/>
      <c r="E3" s="15"/>
      <c r="F3" s="16"/>
      <c r="G3" s="15"/>
      <c r="H3" s="15"/>
      <c r="I3" s="15"/>
      <c r="J3" s="15"/>
      <c r="K3" s="15"/>
      <c r="L3" s="83" t="s">
        <v>11</v>
      </c>
      <c r="M3" s="83"/>
      <c r="N3" s="83"/>
      <c r="O3" s="83"/>
      <c r="P3" s="15"/>
      <c r="Q3" s="12"/>
      <c r="R3" s="12"/>
      <c r="T3" s="13"/>
      <c r="U3" s="13"/>
      <c r="V3" s="13"/>
      <c r="W3" s="13"/>
      <c r="X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</row>
    <row r="4" spans="1:135" s="17" customFormat="1" ht="18" customHeight="1" x14ac:dyDescent="0.25">
      <c r="A4" s="115" t="s">
        <v>6</v>
      </c>
      <c r="B4" s="115" t="s">
        <v>9</v>
      </c>
      <c r="C4" s="118" t="s">
        <v>4</v>
      </c>
      <c r="D4" s="118" t="s">
        <v>5</v>
      </c>
      <c r="E4" s="121" t="s">
        <v>95</v>
      </c>
      <c r="F4" s="122"/>
      <c r="G4" s="122"/>
      <c r="H4" s="122"/>
      <c r="I4" s="123"/>
      <c r="J4" s="130" t="s">
        <v>96</v>
      </c>
      <c r="K4" s="131"/>
      <c r="L4" s="131"/>
      <c r="M4" s="131"/>
      <c r="N4" s="132"/>
      <c r="O4" s="101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3"/>
      <c r="DF4" s="35" t="s">
        <v>12</v>
      </c>
      <c r="DG4" s="105" t="s">
        <v>13</v>
      </c>
      <c r="DH4" s="106"/>
      <c r="DI4" s="107"/>
      <c r="DJ4" s="114" t="s">
        <v>3</v>
      </c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4"/>
      <c r="DY4" s="114"/>
      <c r="DZ4" s="114"/>
      <c r="EA4" s="114"/>
      <c r="EB4" s="35" t="s">
        <v>14</v>
      </c>
      <c r="EC4" s="85" t="s">
        <v>15</v>
      </c>
      <c r="ED4" s="86"/>
      <c r="EE4" s="87"/>
    </row>
    <row r="5" spans="1:135" s="17" customFormat="1" ht="22.5" customHeight="1" x14ac:dyDescent="0.25">
      <c r="A5" s="116"/>
      <c r="B5" s="116"/>
      <c r="C5" s="119"/>
      <c r="D5" s="119"/>
      <c r="E5" s="124"/>
      <c r="F5" s="125"/>
      <c r="G5" s="125"/>
      <c r="H5" s="125"/>
      <c r="I5" s="126"/>
      <c r="J5" s="133"/>
      <c r="K5" s="134"/>
      <c r="L5" s="134"/>
      <c r="M5" s="134"/>
      <c r="N5" s="135"/>
      <c r="O5" s="94" t="s">
        <v>7</v>
      </c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6"/>
      <c r="AV5" s="97" t="s">
        <v>2</v>
      </c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49" t="s">
        <v>8</v>
      </c>
      <c r="BL5" s="50"/>
      <c r="BM5" s="50"/>
      <c r="BN5" s="98" t="s">
        <v>16</v>
      </c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100"/>
      <c r="CE5" s="73" t="s">
        <v>0</v>
      </c>
      <c r="CF5" s="71"/>
      <c r="CG5" s="71"/>
      <c r="CH5" s="71"/>
      <c r="CI5" s="71"/>
      <c r="CJ5" s="71"/>
      <c r="CK5" s="71"/>
      <c r="CL5" s="71"/>
      <c r="CM5" s="104"/>
      <c r="CN5" s="98" t="s">
        <v>1</v>
      </c>
      <c r="CO5" s="99"/>
      <c r="CP5" s="99"/>
      <c r="CQ5" s="99"/>
      <c r="CR5" s="99"/>
      <c r="CS5" s="99"/>
      <c r="CT5" s="99"/>
      <c r="CU5" s="99"/>
      <c r="CV5" s="99"/>
      <c r="CW5" s="97" t="s">
        <v>17</v>
      </c>
      <c r="CX5" s="97"/>
      <c r="CY5" s="97"/>
      <c r="CZ5" s="49" t="s">
        <v>18</v>
      </c>
      <c r="DA5" s="50"/>
      <c r="DB5" s="51"/>
      <c r="DC5" s="49" t="s">
        <v>19</v>
      </c>
      <c r="DD5" s="50"/>
      <c r="DE5" s="51"/>
      <c r="DF5" s="36"/>
      <c r="DG5" s="108"/>
      <c r="DH5" s="109"/>
      <c r="DI5" s="110"/>
      <c r="DJ5" s="57"/>
      <c r="DK5" s="57"/>
      <c r="DL5" s="58"/>
      <c r="DM5" s="58"/>
      <c r="DN5" s="58"/>
      <c r="DO5" s="58"/>
      <c r="DP5" s="49" t="s">
        <v>20</v>
      </c>
      <c r="DQ5" s="50"/>
      <c r="DR5" s="51"/>
      <c r="DS5" s="55"/>
      <c r="DT5" s="56"/>
      <c r="DU5" s="56"/>
      <c r="DV5" s="56"/>
      <c r="DW5" s="56"/>
      <c r="DX5" s="56"/>
      <c r="DY5" s="56"/>
      <c r="DZ5" s="56"/>
      <c r="EA5" s="56"/>
      <c r="EB5" s="36"/>
      <c r="EC5" s="88"/>
      <c r="ED5" s="89"/>
      <c r="EE5" s="90"/>
    </row>
    <row r="6" spans="1:135" s="17" customFormat="1" ht="119.25" customHeight="1" x14ac:dyDescent="0.25">
      <c r="A6" s="116"/>
      <c r="B6" s="116"/>
      <c r="C6" s="119"/>
      <c r="D6" s="119"/>
      <c r="E6" s="127"/>
      <c r="F6" s="128"/>
      <c r="G6" s="128"/>
      <c r="H6" s="128"/>
      <c r="I6" s="129"/>
      <c r="J6" s="136"/>
      <c r="K6" s="137"/>
      <c r="L6" s="137"/>
      <c r="M6" s="137"/>
      <c r="N6" s="138"/>
      <c r="O6" s="79" t="s">
        <v>21</v>
      </c>
      <c r="P6" s="80"/>
      <c r="Q6" s="80"/>
      <c r="R6" s="80"/>
      <c r="S6" s="81"/>
      <c r="T6" s="59" t="s">
        <v>22</v>
      </c>
      <c r="U6" s="60"/>
      <c r="V6" s="60"/>
      <c r="W6" s="60"/>
      <c r="X6" s="61"/>
      <c r="Y6" s="59" t="s">
        <v>23</v>
      </c>
      <c r="Z6" s="60"/>
      <c r="AA6" s="60"/>
      <c r="AB6" s="60"/>
      <c r="AC6" s="61"/>
      <c r="AD6" s="59" t="s">
        <v>24</v>
      </c>
      <c r="AE6" s="60"/>
      <c r="AF6" s="60"/>
      <c r="AG6" s="60"/>
      <c r="AH6" s="61"/>
      <c r="AI6" s="59" t="s">
        <v>25</v>
      </c>
      <c r="AJ6" s="60"/>
      <c r="AK6" s="60"/>
      <c r="AL6" s="60"/>
      <c r="AM6" s="61"/>
      <c r="AN6" s="59" t="s">
        <v>26</v>
      </c>
      <c r="AO6" s="60"/>
      <c r="AP6" s="60"/>
      <c r="AQ6" s="60"/>
      <c r="AR6" s="61"/>
      <c r="AS6" s="62" t="s">
        <v>27</v>
      </c>
      <c r="AT6" s="62"/>
      <c r="AU6" s="62"/>
      <c r="AV6" s="63" t="s">
        <v>28</v>
      </c>
      <c r="AW6" s="64"/>
      <c r="AX6" s="64"/>
      <c r="AY6" s="63" t="s">
        <v>29</v>
      </c>
      <c r="AZ6" s="64"/>
      <c r="BA6" s="65"/>
      <c r="BB6" s="66" t="s">
        <v>30</v>
      </c>
      <c r="BC6" s="67"/>
      <c r="BD6" s="68"/>
      <c r="BE6" s="66" t="s">
        <v>31</v>
      </c>
      <c r="BF6" s="67"/>
      <c r="BG6" s="67"/>
      <c r="BH6" s="74" t="s">
        <v>32</v>
      </c>
      <c r="BI6" s="75"/>
      <c r="BJ6" s="75"/>
      <c r="BK6" s="52"/>
      <c r="BL6" s="53"/>
      <c r="BM6" s="53"/>
      <c r="BN6" s="76" t="s">
        <v>33</v>
      </c>
      <c r="BO6" s="77"/>
      <c r="BP6" s="77"/>
      <c r="BQ6" s="77"/>
      <c r="BR6" s="78"/>
      <c r="BS6" s="72" t="s">
        <v>34</v>
      </c>
      <c r="BT6" s="72"/>
      <c r="BU6" s="72"/>
      <c r="BV6" s="72" t="s">
        <v>35</v>
      </c>
      <c r="BW6" s="72"/>
      <c r="BX6" s="72"/>
      <c r="BY6" s="72" t="s">
        <v>36</v>
      </c>
      <c r="BZ6" s="72"/>
      <c r="CA6" s="72"/>
      <c r="CB6" s="72" t="s">
        <v>37</v>
      </c>
      <c r="CC6" s="72"/>
      <c r="CD6" s="72"/>
      <c r="CE6" s="72" t="s">
        <v>87</v>
      </c>
      <c r="CF6" s="72"/>
      <c r="CG6" s="72"/>
      <c r="CH6" s="73" t="s">
        <v>88</v>
      </c>
      <c r="CI6" s="71"/>
      <c r="CJ6" s="71"/>
      <c r="CK6" s="72" t="s">
        <v>38</v>
      </c>
      <c r="CL6" s="72"/>
      <c r="CM6" s="72"/>
      <c r="CN6" s="69" t="s">
        <v>39</v>
      </c>
      <c r="CO6" s="70"/>
      <c r="CP6" s="71"/>
      <c r="CQ6" s="72" t="s">
        <v>100</v>
      </c>
      <c r="CR6" s="72"/>
      <c r="CS6" s="72"/>
      <c r="CT6" s="73" t="s">
        <v>89</v>
      </c>
      <c r="CU6" s="71"/>
      <c r="CV6" s="71"/>
      <c r="CW6" s="97"/>
      <c r="CX6" s="97"/>
      <c r="CY6" s="97"/>
      <c r="CZ6" s="52"/>
      <c r="DA6" s="53"/>
      <c r="DB6" s="54"/>
      <c r="DC6" s="52"/>
      <c r="DD6" s="53"/>
      <c r="DE6" s="54"/>
      <c r="DF6" s="36"/>
      <c r="DG6" s="111"/>
      <c r="DH6" s="112"/>
      <c r="DI6" s="113"/>
      <c r="DJ6" s="49" t="s">
        <v>90</v>
      </c>
      <c r="DK6" s="50"/>
      <c r="DL6" s="51"/>
      <c r="DM6" s="49" t="s">
        <v>91</v>
      </c>
      <c r="DN6" s="50"/>
      <c r="DO6" s="51"/>
      <c r="DP6" s="52"/>
      <c r="DQ6" s="53"/>
      <c r="DR6" s="54"/>
      <c r="DS6" s="49" t="s">
        <v>92</v>
      </c>
      <c r="DT6" s="50"/>
      <c r="DU6" s="51"/>
      <c r="DV6" s="49" t="s">
        <v>93</v>
      </c>
      <c r="DW6" s="50"/>
      <c r="DX6" s="51"/>
      <c r="DY6" s="47" t="s">
        <v>94</v>
      </c>
      <c r="DZ6" s="48"/>
      <c r="EA6" s="48"/>
      <c r="EB6" s="36"/>
      <c r="EC6" s="91"/>
      <c r="ED6" s="92"/>
      <c r="EE6" s="93"/>
    </row>
    <row r="7" spans="1:135" s="3" customFormat="1" ht="36" customHeight="1" x14ac:dyDescent="0.25">
      <c r="A7" s="116"/>
      <c r="B7" s="116"/>
      <c r="C7" s="119"/>
      <c r="D7" s="119"/>
      <c r="E7" s="39" t="s">
        <v>40</v>
      </c>
      <c r="F7" s="43" t="s">
        <v>43</v>
      </c>
      <c r="G7" s="44"/>
      <c r="H7" s="44"/>
      <c r="I7" s="45"/>
      <c r="J7" s="39" t="s">
        <v>40</v>
      </c>
      <c r="K7" s="43" t="s">
        <v>43</v>
      </c>
      <c r="L7" s="44"/>
      <c r="M7" s="44"/>
      <c r="N7" s="45"/>
      <c r="O7" s="39" t="s">
        <v>40</v>
      </c>
      <c r="P7" s="43" t="s">
        <v>43</v>
      </c>
      <c r="Q7" s="44"/>
      <c r="R7" s="44"/>
      <c r="S7" s="45"/>
      <c r="T7" s="39" t="s">
        <v>40</v>
      </c>
      <c r="U7" s="43" t="s">
        <v>43</v>
      </c>
      <c r="V7" s="44"/>
      <c r="W7" s="44"/>
      <c r="X7" s="45"/>
      <c r="Y7" s="39" t="s">
        <v>40</v>
      </c>
      <c r="Z7" s="43" t="s">
        <v>43</v>
      </c>
      <c r="AA7" s="44"/>
      <c r="AB7" s="44"/>
      <c r="AC7" s="45"/>
      <c r="AD7" s="39" t="s">
        <v>40</v>
      </c>
      <c r="AE7" s="43" t="s">
        <v>43</v>
      </c>
      <c r="AF7" s="44"/>
      <c r="AG7" s="44"/>
      <c r="AH7" s="45"/>
      <c r="AI7" s="39" t="s">
        <v>40</v>
      </c>
      <c r="AJ7" s="43" t="s">
        <v>43</v>
      </c>
      <c r="AK7" s="44"/>
      <c r="AL7" s="44"/>
      <c r="AM7" s="45"/>
      <c r="AN7" s="39" t="s">
        <v>40</v>
      </c>
      <c r="AO7" s="43" t="s">
        <v>43</v>
      </c>
      <c r="AP7" s="44"/>
      <c r="AQ7" s="44"/>
      <c r="AR7" s="45"/>
      <c r="AS7" s="39" t="s">
        <v>40</v>
      </c>
      <c r="AT7" s="41" t="s">
        <v>43</v>
      </c>
      <c r="AU7" s="42"/>
      <c r="AV7" s="39" t="s">
        <v>40</v>
      </c>
      <c r="AW7" s="41" t="s">
        <v>43</v>
      </c>
      <c r="AX7" s="42"/>
      <c r="AY7" s="39" t="s">
        <v>40</v>
      </c>
      <c r="AZ7" s="41" t="s">
        <v>43</v>
      </c>
      <c r="BA7" s="42"/>
      <c r="BB7" s="39" t="s">
        <v>40</v>
      </c>
      <c r="BC7" s="41" t="s">
        <v>43</v>
      </c>
      <c r="BD7" s="42"/>
      <c r="BE7" s="39" t="s">
        <v>40</v>
      </c>
      <c r="BF7" s="41" t="s">
        <v>43</v>
      </c>
      <c r="BG7" s="42"/>
      <c r="BH7" s="39" t="s">
        <v>40</v>
      </c>
      <c r="BI7" s="41" t="s">
        <v>43</v>
      </c>
      <c r="BJ7" s="42"/>
      <c r="BK7" s="39" t="s">
        <v>40</v>
      </c>
      <c r="BL7" s="41" t="s">
        <v>43</v>
      </c>
      <c r="BM7" s="42"/>
      <c r="BN7" s="39" t="s">
        <v>40</v>
      </c>
      <c r="BO7" s="41" t="s">
        <v>43</v>
      </c>
      <c r="BP7" s="46"/>
      <c r="BQ7" s="46"/>
      <c r="BR7" s="42"/>
      <c r="BS7" s="39" t="s">
        <v>40</v>
      </c>
      <c r="BT7" s="41" t="s">
        <v>43</v>
      </c>
      <c r="BU7" s="42"/>
      <c r="BV7" s="39" t="s">
        <v>40</v>
      </c>
      <c r="BW7" s="41" t="s">
        <v>43</v>
      </c>
      <c r="BX7" s="42"/>
      <c r="BY7" s="39" t="s">
        <v>40</v>
      </c>
      <c r="BZ7" s="41" t="s">
        <v>43</v>
      </c>
      <c r="CA7" s="42"/>
      <c r="CB7" s="39" t="s">
        <v>40</v>
      </c>
      <c r="CC7" s="41" t="s">
        <v>43</v>
      </c>
      <c r="CD7" s="42"/>
      <c r="CE7" s="39" t="s">
        <v>40</v>
      </c>
      <c r="CF7" s="41" t="s">
        <v>43</v>
      </c>
      <c r="CG7" s="42"/>
      <c r="CH7" s="39" t="s">
        <v>40</v>
      </c>
      <c r="CI7" s="41" t="s">
        <v>43</v>
      </c>
      <c r="CJ7" s="42"/>
      <c r="CK7" s="39" t="s">
        <v>40</v>
      </c>
      <c r="CL7" s="41" t="s">
        <v>43</v>
      </c>
      <c r="CM7" s="42"/>
      <c r="CN7" s="39" t="s">
        <v>40</v>
      </c>
      <c r="CO7" s="41" t="s">
        <v>43</v>
      </c>
      <c r="CP7" s="42"/>
      <c r="CQ7" s="39" t="s">
        <v>40</v>
      </c>
      <c r="CR7" s="41" t="s">
        <v>43</v>
      </c>
      <c r="CS7" s="42"/>
      <c r="CT7" s="39" t="s">
        <v>40</v>
      </c>
      <c r="CU7" s="41" t="s">
        <v>43</v>
      </c>
      <c r="CV7" s="42"/>
      <c r="CW7" s="39" t="s">
        <v>40</v>
      </c>
      <c r="CX7" s="41" t="s">
        <v>43</v>
      </c>
      <c r="CY7" s="42"/>
      <c r="CZ7" s="39" t="s">
        <v>40</v>
      </c>
      <c r="DA7" s="41" t="s">
        <v>43</v>
      </c>
      <c r="DB7" s="42"/>
      <c r="DC7" s="39" t="s">
        <v>40</v>
      </c>
      <c r="DD7" s="41" t="s">
        <v>43</v>
      </c>
      <c r="DE7" s="42"/>
      <c r="DF7" s="36"/>
      <c r="DG7" s="39" t="s">
        <v>40</v>
      </c>
      <c r="DH7" s="41" t="s">
        <v>43</v>
      </c>
      <c r="DI7" s="42"/>
      <c r="DJ7" s="39" t="s">
        <v>40</v>
      </c>
      <c r="DK7" s="41" t="s">
        <v>43</v>
      </c>
      <c r="DL7" s="42"/>
      <c r="DM7" s="39" t="s">
        <v>40</v>
      </c>
      <c r="DN7" s="41" t="s">
        <v>43</v>
      </c>
      <c r="DO7" s="42"/>
      <c r="DP7" s="39" t="s">
        <v>40</v>
      </c>
      <c r="DQ7" s="41" t="s">
        <v>43</v>
      </c>
      <c r="DR7" s="42"/>
      <c r="DS7" s="39" t="s">
        <v>40</v>
      </c>
      <c r="DT7" s="41" t="s">
        <v>43</v>
      </c>
      <c r="DU7" s="42"/>
      <c r="DV7" s="39" t="s">
        <v>40</v>
      </c>
      <c r="DW7" s="41" t="s">
        <v>43</v>
      </c>
      <c r="DX7" s="42"/>
      <c r="DY7" s="39" t="s">
        <v>40</v>
      </c>
      <c r="DZ7" s="41" t="s">
        <v>43</v>
      </c>
      <c r="EA7" s="42"/>
      <c r="EB7" s="36"/>
      <c r="EC7" s="39" t="s">
        <v>40</v>
      </c>
      <c r="ED7" s="41" t="s">
        <v>43</v>
      </c>
      <c r="EE7" s="42"/>
    </row>
    <row r="8" spans="1:135" s="3" customFormat="1" ht="69.75" customHeight="1" x14ac:dyDescent="0.25">
      <c r="A8" s="117"/>
      <c r="B8" s="117"/>
      <c r="C8" s="120"/>
      <c r="D8" s="120"/>
      <c r="E8" s="40"/>
      <c r="F8" s="31" t="s">
        <v>97</v>
      </c>
      <c r="G8" s="32" t="s">
        <v>98</v>
      </c>
      <c r="H8" s="32" t="s">
        <v>99</v>
      </c>
      <c r="I8" s="32" t="s">
        <v>42</v>
      </c>
      <c r="J8" s="40"/>
      <c r="K8" s="31" t="s">
        <v>97</v>
      </c>
      <c r="L8" s="32" t="s">
        <v>98</v>
      </c>
      <c r="M8" s="32" t="s">
        <v>99</v>
      </c>
      <c r="N8" s="32" t="s">
        <v>42</v>
      </c>
      <c r="O8" s="40"/>
      <c r="P8" s="31" t="s">
        <v>97</v>
      </c>
      <c r="Q8" s="32" t="s">
        <v>98</v>
      </c>
      <c r="R8" s="32" t="s">
        <v>99</v>
      </c>
      <c r="S8" s="32" t="s">
        <v>42</v>
      </c>
      <c r="T8" s="40"/>
      <c r="U8" s="31" t="s">
        <v>97</v>
      </c>
      <c r="V8" s="32" t="s">
        <v>98</v>
      </c>
      <c r="W8" s="32" t="s">
        <v>99</v>
      </c>
      <c r="X8" s="32" t="s">
        <v>42</v>
      </c>
      <c r="Y8" s="40"/>
      <c r="Z8" s="31" t="s">
        <v>97</v>
      </c>
      <c r="AA8" s="32" t="s">
        <v>98</v>
      </c>
      <c r="AB8" s="32" t="s">
        <v>99</v>
      </c>
      <c r="AC8" s="32" t="s">
        <v>42</v>
      </c>
      <c r="AD8" s="40"/>
      <c r="AE8" s="31" t="s">
        <v>97</v>
      </c>
      <c r="AF8" s="32" t="s">
        <v>98</v>
      </c>
      <c r="AG8" s="32" t="s">
        <v>99</v>
      </c>
      <c r="AH8" s="32" t="s">
        <v>42</v>
      </c>
      <c r="AI8" s="40"/>
      <c r="AJ8" s="31" t="s">
        <v>97</v>
      </c>
      <c r="AK8" s="32" t="s">
        <v>98</v>
      </c>
      <c r="AL8" s="32" t="s">
        <v>99</v>
      </c>
      <c r="AM8" s="32" t="s">
        <v>42</v>
      </c>
      <c r="AN8" s="40"/>
      <c r="AO8" s="31" t="s">
        <v>97</v>
      </c>
      <c r="AP8" s="32" t="s">
        <v>98</v>
      </c>
      <c r="AQ8" s="32" t="s">
        <v>99</v>
      </c>
      <c r="AR8" s="32" t="s">
        <v>42</v>
      </c>
      <c r="AS8" s="40"/>
      <c r="AT8" s="31" t="s">
        <v>97</v>
      </c>
      <c r="AU8" s="32" t="s">
        <v>98</v>
      </c>
      <c r="AV8" s="40"/>
      <c r="AW8" s="31" t="s">
        <v>97</v>
      </c>
      <c r="AX8" s="32" t="s">
        <v>98</v>
      </c>
      <c r="AY8" s="40"/>
      <c r="AZ8" s="31" t="s">
        <v>97</v>
      </c>
      <c r="BA8" s="32" t="s">
        <v>98</v>
      </c>
      <c r="BB8" s="40"/>
      <c r="BC8" s="31" t="s">
        <v>97</v>
      </c>
      <c r="BD8" s="32" t="s">
        <v>98</v>
      </c>
      <c r="BE8" s="40"/>
      <c r="BF8" s="31" t="s">
        <v>97</v>
      </c>
      <c r="BG8" s="32" t="s">
        <v>98</v>
      </c>
      <c r="BH8" s="40"/>
      <c r="BI8" s="31" t="s">
        <v>97</v>
      </c>
      <c r="BJ8" s="32" t="s">
        <v>98</v>
      </c>
      <c r="BK8" s="40"/>
      <c r="BL8" s="31" t="s">
        <v>97</v>
      </c>
      <c r="BM8" s="32" t="s">
        <v>98</v>
      </c>
      <c r="BN8" s="40"/>
      <c r="BO8" s="31" t="s">
        <v>97</v>
      </c>
      <c r="BP8" s="32" t="s">
        <v>98</v>
      </c>
      <c r="BQ8" s="32" t="s">
        <v>99</v>
      </c>
      <c r="BR8" s="32" t="s">
        <v>42</v>
      </c>
      <c r="BS8" s="40"/>
      <c r="BT8" s="31" t="s">
        <v>97</v>
      </c>
      <c r="BU8" s="32" t="s">
        <v>98</v>
      </c>
      <c r="BV8" s="40"/>
      <c r="BW8" s="31" t="s">
        <v>97</v>
      </c>
      <c r="BX8" s="32" t="s">
        <v>98</v>
      </c>
      <c r="BY8" s="40"/>
      <c r="BZ8" s="31" t="s">
        <v>97</v>
      </c>
      <c r="CA8" s="32" t="s">
        <v>98</v>
      </c>
      <c r="CB8" s="40"/>
      <c r="CC8" s="31" t="s">
        <v>97</v>
      </c>
      <c r="CD8" s="32" t="s">
        <v>98</v>
      </c>
      <c r="CE8" s="40"/>
      <c r="CF8" s="31" t="s">
        <v>97</v>
      </c>
      <c r="CG8" s="32" t="s">
        <v>98</v>
      </c>
      <c r="CH8" s="40"/>
      <c r="CI8" s="31" t="s">
        <v>97</v>
      </c>
      <c r="CJ8" s="32" t="s">
        <v>98</v>
      </c>
      <c r="CK8" s="40"/>
      <c r="CL8" s="31" t="s">
        <v>97</v>
      </c>
      <c r="CM8" s="32" t="s">
        <v>98</v>
      </c>
      <c r="CN8" s="40"/>
      <c r="CO8" s="31" t="s">
        <v>97</v>
      </c>
      <c r="CP8" s="32" t="s">
        <v>98</v>
      </c>
      <c r="CQ8" s="40"/>
      <c r="CR8" s="31" t="s">
        <v>97</v>
      </c>
      <c r="CS8" s="32" t="s">
        <v>98</v>
      </c>
      <c r="CT8" s="40"/>
      <c r="CU8" s="31" t="s">
        <v>97</v>
      </c>
      <c r="CV8" s="32" t="s">
        <v>98</v>
      </c>
      <c r="CW8" s="40"/>
      <c r="CX8" s="31" t="s">
        <v>97</v>
      </c>
      <c r="CY8" s="32" t="s">
        <v>98</v>
      </c>
      <c r="CZ8" s="40"/>
      <c r="DA8" s="31" t="s">
        <v>97</v>
      </c>
      <c r="DB8" s="32" t="s">
        <v>98</v>
      </c>
      <c r="DC8" s="40"/>
      <c r="DD8" s="31" t="s">
        <v>97</v>
      </c>
      <c r="DE8" s="32" t="s">
        <v>98</v>
      </c>
      <c r="DF8" s="37"/>
      <c r="DG8" s="40"/>
      <c r="DH8" s="31" t="s">
        <v>97</v>
      </c>
      <c r="DI8" s="32" t="s">
        <v>98</v>
      </c>
      <c r="DJ8" s="40"/>
      <c r="DK8" s="31" t="s">
        <v>97</v>
      </c>
      <c r="DL8" s="32" t="s">
        <v>98</v>
      </c>
      <c r="DM8" s="40"/>
      <c r="DN8" s="31" t="s">
        <v>97</v>
      </c>
      <c r="DO8" s="32" t="s">
        <v>98</v>
      </c>
      <c r="DP8" s="40"/>
      <c r="DQ8" s="31" t="s">
        <v>97</v>
      </c>
      <c r="DR8" s="32" t="s">
        <v>98</v>
      </c>
      <c r="DS8" s="40"/>
      <c r="DT8" s="31" t="s">
        <v>97</v>
      </c>
      <c r="DU8" s="32" t="s">
        <v>98</v>
      </c>
      <c r="DV8" s="40"/>
      <c r="DW8" s="31" t="s">
        <v>97</v>
      </c>
      <c r="DX8" s="32" t="s">
        <v>98</v>
      </c>
      <c r="DY8" s="40"/>
      <c r="DZ8" s="31" t="s">
        <v>97</v>
      </c>
      <c r="EA8" s="32" t="s">
        <v>98</v>
      </c>
      <c r="EB8" s="37"/>
      <c r="EC8" s="40"/>
      <c r="ED8" s="31" t="s">
        <v>97</v>
      </c>
      <c r="EE8" s="32" t="s">
        <v>98</v>
      </c>
    </row>
    <row r="9" spans="1:135" s="4" customFormat="1" ht="15.6" customHeight="1" x14ac:dyDescent="0.2">
      <c r="A9" s="29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5" s="20" customFormat="1" ht="22.5" customHeight="1" x14ac:dyDescent="0.2">
      <c r="A10" s="18">
        <v>1</v>
      </c>
      <c r="B10" s="22" t="s">
        <v>44</v>
      </c>
      <c r="C10" s="19">
        <v>7425.7374</v>
      </c>
      <c r="D10" s="19">
        <v>6592.0763999999999</v>
      </c>
      <c r="E10" s="19">
        <f>DG10+EC10-DY10</f>
        <v>1368197.6500000001</v>
      </c>
      <c r="F10" s="19">
        <f>DH10+ED10-DZ10</f>
        <v>914197.50000000012</v>
      </c>
      <c r="G10" s="19">
        <f t="shared" ref="G10:G41" si="0">DI10+EE10-EA10</f>
        <v>854536.29169999994</v>
      </c>
      <c r="H10" s="19">
        <f>G10/F10*100</f>
        <v>93.473925677985321</v>
      </c>
      <c r="I10" s="19">
        <f t="shared" ref="I10:I52" si="1">G10/E10*100</f>
        <v>62.457079333530494</v>
      </c>
      <c r="J10" s="19">
        <f t="shared" ref="J10:J51" si="2">T10+Y10+AD10+AI10+AN10+AS10+BK10+BS10+BV10+BY10+CB10+CE10+CK10+CN10+CT10+CW10+DC10</f>
        <v>673165.3</v>
      </c>
      <c r="K10" s="19">
        <f t="shared" ref="K10:K51" si="3">U10+Z10+AE10+AJ10+AO10+AT10+BL10+BT10+BW10+BZ10+CC10+CF10+CL10+CO10+CU10+CX10+DD10</f>
        <v>394587.20000000007</v>
      </c>
      <c r="L10" s="19">
        <f t="shared" ref="L10:L51" si="4">V10+AA10+AF10+AK10+AP10+AU10+BM10+BU10+BX10+CA10+CD10+CG10+CM10+CP10+CV10+CY10+DE10</f>
        <v>335053.55469999998</v>
      </c>
      <c r="M10" s="19">
        <f>L10/K10*100</f>
        <v>84.912423591033843</v>
      </c>
      <c r="N10" s="19">
        <f>L10/J10*100</f>
        <v>49.772849952307396</v>
      </c>
      <c r="O10" s="19">
        <f>T10+AD10</f>
        <v>186433.3</v>
      </c>
      <c r="P10" s="19">
        <f>U10+AE10</f>
        <v>79164</v>
      </c>
      <c r="Q10" s="19">
        <f>V10+AF10</f>
        <v>122234.5288</v>
      </c>
      <c r="R10" s="19">
        <f t="shared" ref="R10:R52" si="5">Q10/P10*100</f>
        <v>154.40671113132231</v>
      </c>
      <c r="S10" s="19">
        <f t="shared" ref="S10:S52" si="6">Q10/O10*100</f>
        <v>65.564750932370998</v>
      </c>
      <c r="T10" s="19">
        <v>104500</v>
      </c>
      <c r="U10" s="19">
        <v>38098</v>
      </c>
      <c r="V10" s="19">
        <v>51841.983800000002</v>
      </c>
      <c r="W10" s="19">
        <f>V10/U10*100</f>
        <v>136.07534201270408</v>
      </c>
      <c r="X10" s="19">
        <f>V10/T10*100</f>
        <v>49.609553875598088</v>
      </c>
      <c r="Y10" s="19">
        <v>51500</v>
      </c>
      <c r="Z10" s="19">
        <v>22600</v>
      </c>
      <c r="AA10" s="19">
        <v>33561.315199999997</v>
      </c>
      <c r="AB10" s="19">
        <f>AA10/Z10*100</f>
        <v>148.50139469026547</v>
      </c>
      <c r="AC10" s="19">
        <f>AA10/Y10*100</f>
        <v>65.167602330097083</v>
      </c>
      <c r="AD10" s="19">
        <v>81933.3</v>
      </c>
      <c r="AE10" s="19">
        <v>41066</v>
      </c>
      <c r="AF10" s="19">
        <v>70392.544999999998</v>
      </c>
      <c r="AG10" s="19">
        <f>AF10/AE10*100</f>
        <v>171.41320070131007</v>
      </c>
      <c r="AH10" s="19">
        <f>AF10/AD10*100</f>
        <v>85.914451145016741</v>
      </c>
      <c r="AI10" s="19">
        <v>33150</v>
      </c>
      <c r="AJ10" s="19">
        <v>25375</v>
      </c>
      <c r="AK10" s="19">
        <v>24566.67</v>
      </c>
      <c r="AL10" s="19">
        <f>AK10/AJ10*100</f>
        <v>96.814463054187186</v>
      </c>
      <c r="AM10" s="19">
        <f>AK10/AI10*100</f>
        <v>74.107601809954744</v>
      </c>
      <c r="AN10" s="19">
        <v>15000</v>
      </c>
      <c r="AO10" s="19">
        <v>11246</v>
      </c>
      <c r="AP10" s="19">
        <v>10406.299999999999</v>
      </c>
      <c r="AQ10" s="19">
        <f>AP10/AO10*100</f>
        <v>92.533345189400677</v>
      </c>
      <c r="AR10" s="19">
        <f>AP10/AN10*100</f>
        <v>69.37533333333333</v>
      </c>
      <c r="AS10" s="19">
        <v>0</v>
      </c>
      <c r="AT10" s="19">
        <v>0</v>
      </c>
      <c r="AU10" s="19">
        <v>0</v>
      </c>
      <c r="AV10" s="19">
        <v>0</v>
      </c>
      <c r="AW10" s="19">
        <v>0</v>
      </c>
      <c r="AX10" s="19">
        <v>0</v>
      </c>
      <c r="AY10" s="19">
        <v>676333.3</v>
      </c>
      <c r="AZ10" s="19">
        <v>507249.97500000003</v>
      </c>
      <c r="BA10" s="19">
        <v>507250</v>
      </c>
      <c r="BB10" s="19">
        <v>0</v>
      </c>
      <c r="BC10" s="19">
        <v>0</v>
      </c>
      <c r="BD10" s="19">
        <v>0</v>
      </c>
      <c r="BE10" s="19">
        <v>13302.3</v>
      </c>
      <c r="BF10" s="19">
        <f>BE10/12*9</f>
        <v>9976.7249999999985</v>
      </c>
      <c r="BG10" s="19">
        <v>9497.6</v>
      </c>
      <c r="BH10" s="19">
        <v>0</v>
      </c>
      <c r="BI10" s="19">
        <v>0</v>
      </c>
      <c r="BJ10" s="19">
        <v>0</v>
      </c>
      <c r="BK10" s="19">
        <v>0</v>
      </c>
      <c r="BL10" s="19">
        <v>0</v>
      </c>
      <c r="BM10" s="19">
        <v>0</v>
      </c>
      <c r="BN10" s="19">
        <f t="shared" ref="BN10:BO41" si="7">BS10+BV10+BY10+CB10</f>
        <v>44936</v>
      </c>
      <c r="BO10" s="19">
        <f t="shared" si="7"/>
        <v>17750</v>
      </c>
      <c r="BP10" s="19">
        <f>BU10+BX10+CA10+CD10</f>
        <v>16923.45</v>
      </c>
      <c r="BQ10" s="19">
        <f t="shared" ref="BQ10:BQ52" si="8">BP10/BO10*100</f>
        <v>95.343380281690145</v>
      </c>
      <c r="BR10" s="19">
        <f t="shared" ref="BR10:BR52" si="9">BP10/BN10*100</f>
        <v>37.661229303898878</v>
      </c>
      <c r="BS10" s="19">
        <v>28500</v>
      </c>
      <c r="BT10" s="19">
        <v>10200</v>
      </c>
      <c r="BU10" s="19">
        <v>8313.0869999999995</v>
      </c>
      <c r="BV10" s="19">
        <v>0</v>
      </c>
      <c r="BW10" s="19">
        <f>BV10/12*5.3</f>
        <v>0</v>
      </c>
      <c r="BX10" s="19">
        <v>0</v>
      </c>
      <c r="BY10" s="19">
        <v>3000</v>
      </c>
      <c r="BZ10" s="19">
        <v>750</v>
      </c>
      <c r="CA10" s="19">
        <v>1205</v>
      </c>
      <c r="CB10" s="19">
        <v>13436</v>
      </c>
      <c r="CC10" s="19">
        <v>6800</v>
      </c>
      <c r="CD10" s="19">
        <v>7405.3630000000003</v>
      </c>
      <c r="CE10" s="19">
        <v>0</v>
      </c>
      <c r="CF10" s="19">
        <v>0</v>
      </c>
      <c r="CG10" s="19">
        <v>0</v>
      </c>
      <c r="CH10" s="19">
        <v>5396.75</v>
      </c>
      <c r="CI10" s="19">
        <v>2383.6</v>
      </c>
      <c r="CJ10" s="19">
        <v>2735.1370000000002</v>
      </c>
      <c r="CK10" s="19">
        <v>0</v>
      </c>
      <c r="CL10" s="19">
        <v>0</v>
      </c>
      <c r="CM10" s="19">
        <v>0</v>
      </c>
      <c r="CN10" s="19">
        <v>209796.5</v>
      </c>
      <c r="CO10" s="19">
        <f>CN10/12*8.4</f>
        <v>146857.55000000002</v>
      </c>
      <c r="CP10" s="19">
        <v>120806.7907</v>
      </c>
      <c r="CQ10" s="19">
        <v>90500</v>
      </c>
      <c r="CR10" s="19">
        <v>61500</v>
      </c>
      <c r="CS10" s="19">
        <v>59294.060700000002</v>
      </c>
      <c r="CT10" s="19">
        <v>0</v>
      </c>
      <c r="CU10" s="19">
        <v>0</v>
      </c>
      <c r="CV10" s="19">
        <v>0</v>
      </c>
      <c r="CW10" s="19">
        <v>7020</v>
      </c>
      <c r="CX10" s="19">
        <v>4914</v>
      </c>
      <c r="CY10" s="19">
        <v>0</v>
      </c>
      <c r="CZ10" s="19">
        <v>0</v>
      </c>
      <c r="DA10" s="19">
        <v>0</v>
      </c>
      <c r="DB10" s="19">
        <v>0</v>
      </c>
      <c r="DC10" s="19">
        <v>125329.5</v>
      </c>
      <c r="DD10" s="19">
        <v>86680.650000000009</v>
      </c>
      <c r="DE10" s="19">
        <v>6554.5</v>
      </c>
      <c r="DF10" s="19">
        <v>0</v>
      </c>
      <c r="DG10" s="19">
        <f t="shared" ref="DG10:DG51" si="10">T10+Y10+AD10+AI10+AN10+AS10+AV10+AY10+BB10+BE10+BH10+BK10+BS10+BV10+BY10+CB10+CE10+CH10+CK10+CN10+CT10+CW10+CZ10+DC10</f>
        <v>1368197.6500000001</v>
      </c>
      <c r="DH10" s="19">
        <f t="shared" ref="DH10:DH51" si="11">U10+Z10+AE10+AJ10+AO10+AT10+AW10+AZ10+BC10+BF10+BI10+BL10+BT10+BW10+BZ10+CC10+CF10+CI10+CL10+CO10+CU10+CX10+DA10+DD10</f>
        <v>914197.50000000012</v>
      </c>
      <c r="DI10" s="19">
        <f t="shared" ref="DI10:DI51" si="12">V10+AA10+AF10+AK10+AP10+AU10+AX10+BA10+BD10+BG10+BJ10+BM10+BU10+BX10+CA10+CD10+CG10+CJ10+CM10+CP10+CV10+CY10+DB10+DE10+DF10</f>
        <v>854536.29169999994</v>
      </c>
      <c r="DJ10" s="19">
        <v>0</v>
      </c>
      <c r="DK10" s="19">
        <v>0</v>
      </c>
      <c r="DL10" s="19">
        <v>0</v>
      </c>
      <c r="DM10" s="19">
        <v>0</v>
      </c>
      <c r="DN10" s="19">
        <v>0</v>
      </c>
      <c r="DO10" s="19">
        <v>0</v>
      </c>
      <c r="DP10" s="19">
        <v>0</v>
      </c>
      <c r="DQ10" s="19">
        <v>0</v>
      </c>
      <c r="DR10" s="19">
        <v>0</v>
      </c>
      <c r="DS10" s="19">
        <v>0</v>
      </c>
      <c r="DT10" s="19">
        <v>0</v>
      </c>
      <c r="DU10" s="19">
        <v>0</v>
      </c>
      <c r="DV10" s="19">
        <v>0</v>
      </c>
      <c r="DW10" s="19">
        <v>0</v>
      </c>
      <c r="DX10" s="19">
        <v>0</v>
      </c>
      <c r="DY10" s="19">
        <v>24300</v>
      </c>
      <c r="DZ10" s="19">
        <v>0</v>
      </c>
      <c r="EA10" s="19">
        <v>0</v>
      </c>
      <c r="EB10" s="19">
        <v>0</v>
      </c>
      <c r="EC10" s="19">
        <f t="shared" ref="EC10:ED41" si="13">DJ10+DM10+DP10+DS10+DV10+DY10</f>
        <v>24300</v>
      </c>
      <c r="ED10" s="19">
        <f t="shared" si="13"/>
        <v>0</v>
      </c>
      <c r="EE10" s="19">
        <f t="shared" ref="EE10:EE51" si="14">DL10+DO10+DR10+DU10+DX10+EA10+EB10</f>
        <v>0</v>
      </c>
    </row>
    <row r="11" spans="1:135" s="20" customFormat="1" ht="22.5" customHeight="1" x14ac:dyDescent="0.2">
      <c r="A11" s="18">
        <v>2</v>
      </c>
      <c r="B11" s="22" t="s">
        <v>45</v>
      </c>
      <c r="C11" s="19">
        <v>61507.215900000003</v>
      </c>
      <c r="D11" s="19">
        <v>11549.1343</v>
      </c>
      <c r="E11" s="19">
        <f t="shared" ref="E11:E51" si="15">DG11+EC11-DY11</f>
        <v>171522</v>
      </c>
      <c r="F11" s="19">
        <f t="shared" ref="F11:F52" si="16">DH11+ED11-DZ11</f>
        <v>111166.33499999999</v>
      </c>
      <c r="G11" s="19">
        <f t="shared" si="0"/>
        <v>163336.98039999997</v>
      </c>
      <c r="H11" s="19">
        <f t="shared" ref="H11:H52" si="17">G11/F11*100</f>
        <v>146.93025581890416</v>
      </c>
      <c r="I11" s="19">
        <f t="shared" si="1"/>
        <v>95.228005970079622</v>
      </c>
      <c r="J11" s="19">
        <f t="shared" si="2"/>
        <v>160717.70000000001</v>
      </c>
      <c r="K11" s="19">
        <f t="shared" si="3"/>
        <v>103063.11</v>
      </c>
      <c r="L11" s="19">
        <f t="shared" si="4"/>
        <v>154505.98039999997</v>
      </c>
      <c r="M11" s="19">
        <f t="shared" ref="M11:M51" si="18">L11/K11*100</f>
        <v>149.91395117030717</v>
      </c>
      <c r="N11" s="19">
        <f t="shared" ref="N11:N51" si="19">L11/J11*100</f>
        <v>96.135012136186589</v>
      </c>
      <c r="O11" s="19">
        <f t="shared" ref="O11:O41" si="20">T11+AD11</f>
        <v>65000</v>
      </c>
      <c r="P11" s="19">
        <f t="shared" ref="P11:Q51" si="21">U11+AE11</f>
        <v>44000</v>
      </c>
      <c r="Q11" s="19">
        <f t="shared" ref="Q11:Q49" si="22">V11+AF11</f>
        <v>65306.500200000002</v>
      </c>
      <c r="R11" s="19">
        <f t="shared" si="5"/>
        <v>148.42386409090909</v>
      </c>
      <c r="S11" s="19">
        <f t="shared" si="6"/>
        <v>100.47153876923076</v>
      </c>
      <c r="T11" s="19">
        <v>55000</v>
      </c>
      <c r="U11" s="19">
        <v>39000</v>
      </c>
      <c r="V11" s="19">
        <v>56281.0602</v>
      </c>
      <c r="W11" s="19">
        <f t="shared" ref="W11:W51" si="23">V11/U11*100</f>
        <v>144.31041076923077</v>
      </c>
      <c r="X11" s="19">
        <f t="shared" ref="X11:X51" si="24">V11/T11*100</f>
        <v>102.32920036363637</v>
      </c>
      <c r="Y11" s="19">
        <v>11000</v>
      </c>
      <c r="Z11" s="19">
        <v>5000</v>
      </c>
      <c r="AA11" s="19">
        <v>9055.0352000000003</v>
      </c>
      <c r="AB11" s="19">
        <f t="shared" ref="AB11:AB51" si="25">AA11/Z11*100</f>
        <v>181.10070400000001</v>
      </c>
      <c r="AC11" s="19">
        <f t="shared" ref="AC11:AC51" si="26">AA11/Y11*100</f>
        <v>82.318501818181815</v>
      </c>
      <c r="AD11" s="19">
        <v>10000</v>
      </c>
      <c r="AE11" s="19">
        <v>5000</v>
      </c>
      <c r="AF11" s="19">
        <v>9025.44</v>
      </c>
      <c r="AG11" s="19">
        <f t="shared" ref="AG11:AG51" si="27">AF11/AE11*100</f>
        <v>180.50880000000001</v>
      </c>
      <c r="AH11" s="19">
        <f t="shared" ref="AH11:AH51" si="28">AF11/AD11*100</f>
        <v>90.254400000000004</v>
      </c>
      <c r="AI11" s="19">
        <v>24000</v>
      </c>
      <c r="AJ11" s="19">
        <v>11175</v>
      </c>
      <c r="AK11" s="19">
        <v>26380.924999999999</v>
      </c>
      <c r="AL11" s="19">
        <f t="shared" ref="AL11:AL51" si="29">AK11/AJ11*100</f>
        <v>236.07091722595078</v>
      </c>
      <c r="AM11" s="19">
        <f t="shared" ref="AM11:AM51" si="30">AK11/AI11*100</f>
        <v>109.92052083333333</v>
      </c>
      <c r="AN11" s="19">
        <v>0</v>
      </c>
      <c r="AO11" s="19">
        <v>0</v>
      </c>
      <c r="AP11" s="19">
        <v>0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>
        <v>9170.7000000000007</v>
      </c>
      <c r="AZ11" s="19">
        <v>6878.0250000000005</v>
      </c>
      <c r="BA11" s="19">
        <v>6878</v>
      </c>
      <c r="BB11" s="19">
        <v>0</v>
      </c>
      <c r="BC11" s="19">
        <v>0</v>
      </c>
      <c r="BD11" s="19">
        <v>0</v>
      </c>
      <c r="BE11" s="19">
        <v>1633.6</v>
      </c>
      <c r="BF11" s="19">
        <f t="shared" ref="BF11:BF51" si="31">BE11/12*9</f>
        <v>1225.1999999999998</v>
      </c>
      <c r="BG11" s="19">
        <v>1090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f t="shared" si="7"/>
        <v>7660.4</v>
      </c>
      <c r="BO11" s="19">
        <f t="shared" si="7"/>
        <v>5748</v>
      </c>
      <c r="BP11" s="19">
        <f t="shared" ref="BP11:BP41" si="32">BU11+BX11+CA11+CD11</f>
        <v>5029.7759999999998</v>
      </c>
      <c r="BQ11" s="19">
        <f t="shared" si="8"/>
        <v>87.504801670146136</v>
      </c>
      <c r="BR11" s="19">
        <f t="shared" si="9"/>
        <v>65.65944337110335</v>
      </c>
      <c r="BS11" s="19">
        <v>6905.2</v>
      </c>
      <c r="BT11" s="19">
        <v>5178</v>
      </c>
      <c r="BU11" s="19">
        <v>4171.4920000000002</v>
      </c>
      <c r="BV11" s="19">
        <v>0</v>
      </c>
      <c r="BW11" s="19">
        <f t="shared" ref="BW11:BW12" si="33">BV11/12*5.3</f>
        <v>0</v>
      </c>
      <c r="BX11" s="19">
        <v>0</v>
      </c>
      <c r="BY11" s="19">
        <v>0</v>
      </c>
      <c r="BZ11" s="19">
        <f t="shared" ref="BZ11:BZ51" si="34">BY11/12*5.3</f>
        <v>0</v>
      </c>
      <c r="CA11" s="19">
        <v>0</v>
      </c>
      <c r="CB11" s="19">
        <v>755.2</v>
      </c>
      <c r="CC11" s="19">
        <v>570</v>
      </c>
      <c r="CD11" s="19">
        <v>858.28399999999999</v>
      </c>
      <c r="CE11" s="19">
        <v>0</v>
      </c>
      <c r="CF11" s="19">
        <v>0</v>
      </c>
      <c r="CG11" s="19">
        <v>0</v>
      </c>
      <c r="CH11" s="19">
        <v>0</v>
      </c>
      <c r="CI11" s="19">
        <f t="shared" ref="CI11:CI12" si="35">CH11/12*5.3</f>
        <v>0</v>
      </c>
      <c r="CJ11" s="19">
        <v>0</v>
      </c>
      <c r="CK11" s="19">
        <v>0</v>
      </c>
      <c r="CL11" s="19">
        <v>0</v>
      </c>
      <c r="CM11" s="19">
        <v>0</v>
      </c>
      <c r="CN11" s="19">
        <v>42757.3</v>
      </c>
      <c r="CO11" s="19">
        <f t="shared" ref="CO11:CO51" si="36">CN11/12*8.4</f>
        <v>29930.110000000004</v>
      </c>
      <c r="CP11" s="19">
        <v>35585.343999999997</v>
      </c>
      <c r="CQ11" s="19">
        <v>20757.3</v>
      </c>
      <c r="CR11" s="19">
        <v>12000</v>
      </c>
      <c r="CS11" s="19">
        <v>20224.189999999999</v>
      </c>
      <c r="CT11" s="19">
        <v>0</v>
      </c>
      <c r="CU11" s="19">
        <v>0</v>
      </c>
      <c r="CV11" s="19">
        <v>0</v>
      </c>
      <c r="CW11" s="19">
        <v>300</v>
      </c>
      <c r="CX11" s="19">
        <v>210</v>
      </c>
      <c r="CY11" s="19">
        <v>7278.4</v>
      </c>
      <c r="CZ11" s="19">
        <v>0</v>
      </c>
      <c r="DA11" s="19">
        <v>0</v>
      </c>
      <c r="DB11" s="19">
        <v>0</v>
      </c>
      <c r="DC11" s="19">
        <v>10000</v>
      </c>
      <c r="DD11" s="19">
        <v>7000.0000000000009</v>
      </c>
      <c r="DE11" s="19">
        <v>5870</v>
      </c>
      <c r="DF11" s="19">
        <v>0</v>
      </c>
      <c r="DG11" s="19">
        <f t="shared" si="10"/>
        <v>171522</v>
      </c>
      <c r="DH11" s="19">
        <f t="shared" si="11"/>
        <v>111166.33499999999</v>
      </c>
      <c r="DI11" s="19">
        <f t="shared" si="12"/>
        <v>162473.98039999997</v>
      </c>
      <c r="DJ11" s="19">
        <v>0</v>
      </c>
      <c r="DK11" s="19">
        <v>0</v>
      </c>
      <c r="DL11" s="19">
        <v>0</v>
      </c>
      <c r="DM11" s="19">
        <v>0</v>
      </c>
      <c r="DN11" s="19">
        <v>0</v>
      </c>
      <c r="DO11" s="19">
        <v>0</v>
      </c>
      <c r="DP11" s="19">
        <v>0</v>
      </c>
      <c r="DQ11" s="19">
        <v>0</v>
      </c>
      <c r="DR11" s="19">
        <v>0</v>
      </c>
      <c r="DS11" s="19">
        <v>0</v>
      </c>
      <c r="DT11" s="19">
        <v>0</v>
      </c>
      <c r="DU11" s="19">
        <v>0</v>
      </c>
      <c r="DV11" s="19">
        <v>0</v>
      </c>
      <c r="DW11" s="19">
        <v>0</v>
      </c>
      <c r="DX11" s="19">
        <v>863</v>
      </c>
      <c r="DY11" s="19">
        <v>0</v>
      </c>
      <c r="DZ11" s="19">
        <v>0</v>
      </c>
      <c r="EA11" s="19">
        <v>0</v>
      </c>
      <c r="EB11" s="19">
        <v>0</v>
      </c>
      <c r="EC11" s="19">
        <f t="shared" si="13"/>
        <v>0</v>
      </c>
      <c r="ED11" s="19">
        <f t="shared" si="13"/>
        <v>0</v>
      </c>
      <c r="EE11" s="19">
        <f t="shared" si="14"/>
        <v>863</v>
      </c>
    </row>
    <row r="12" spans="1:135" s="20" customFormat="1" ht="22.5" customHeight="1" x14ac:dyDescent="0.2">
      <c r="A12" s="18">
        <v>3</v>
      </c>
      <c r="B12" s="22" t="s">
        <v>46</v>
      </c>
      <c r="C12" s="19">
        <v>937.94309999999996</v>
      </c>
      <c r="D12" s="19">
        <v>2342.2354999999998</v>
      </c>
      <c r="E12" s="19">
        <f t="shared" si="15"/>
        <v>14217.300000000001</v>
      </c>
      <c r="F12" s="19">
        <f t="shared" si="16"/>
        <v>10642.875</v>
      </c>
      <c r="G12" s="19">
        <f t="shared" si="0"/>
        <v>11016.473999999998</v>
      </c>
      <c r="H12" s="19">
        <f t="shared" si="17"/>
        <v>103.51032028469749</v>
      </c>
      <c r="I12" s="19">
        <f t="shared" si="1"/>
        <v>77.486400371378522</v>
      </c>
      <c r="J12" s="19">
        <f t="shared" si="2"/>
        <v>1135.5999999999999</v>
      </c>
      <c r="K12" s="19">
        <f t="shared" si="3"/>
        <v>831.60000000000014</v>
      </c>
      <c r="L12" s="19">
        <f t="shared" si="4"/>
        <v>1205.174</v>
      </c>
      <c r="M12" s="19">
        <f t="shared" si="18"/>
        <v>144.9223184223184</v>
      </c>
      <c r="N12" s="19">
        <f t="shared" si="19"/>
        <v>106.12662909475168</v>
      </c>
      <c r="O12" s="19">
        <f t="shared" si="20"/>
        <v>400</v>
      </c>
      <c r="P12" s="19">
        <f t="shared" si="21"/>
        <v>300</v>
      </c>
      <c r="Q12" s="19">
        <f t="shared" si="22"/>
        <v>626.24099999999999</v>
      </c>
      <c r="R12" s="19">
        <f t="shared" si="5"/>
        <v>208.74700000000001</v>
      </c>
      <c r="S12" s="19">
        <f t="shared" si="6"/>
        <v>156.56025</v>
      </c>
      <c r="T12" s="19">
        <v>0</v>
      </c>
      <c r="U12" s="19">
        <f>T12/12*5.3</f>
        <v>0</v>
      </c>
      <c r="V12" s="19">
        <v>0</v>
      </c>
      <c r="W12" s="19">
        <v>0</v>
      </c>
      <c r="X12" s="19">
        <v>0</v>
      </c>
      <c r="Y12" s="19">
        <v>300</v>
      </c>
      <c r="Z12" s="19">
        <v>225</v>
      </c>
      <c r="AA12" s="19">
        <v>226.13300000000001</v>
      </c>
      <c r="AB12" s="19">
        <f t="shared" si="25"/>
        <v>100.50355555555556</v>
      </c>
      <c r="AC12" s="19">
        <f t="shared" si="26"/>
        <v>75.37766666666667</v>
      </c>
      <c r="AD12" s="19">
        <v>400</v>
      </c>
      <c r="AE12" s="19">
        <v>300</v>
      </c>
      <c r="AF12" s="19">
        <v>626.24099999999999</v>
      </c>
      <c r="AG12" s="19">
        <f t="shared" si="27"/>
        <v>208.74700000000001</v>
      </c>
      <c r="AH12" s="19">
        <f t="shared" si="28"/>
        <v>156.56025</v>
      </c>
      <c r="AI12" s="19">
        <v>32</v>
      </c>
      <c r="AJ12" s="19">
        <v>23.9</v>
      </c>
      <c r="AK12" s="19">
        <v>32</v>
      </c>
      <c r="AL12" s="19">
        <f t="shared" si="29"/>
        <v>133.89121338912136</v>
      </c>
      <c r="AM12" s="19">
        <f t="shared" si="30"/>
        <v>100</v>
      </c>
      <c r="AN12" s="19">
        <v>0</v>
      </c>
      <c r="AO12" s="19">
        <v>0</v>
      </c>
      <c r="AP12" s="19">
        <v>0</v>
      </c>
      <c r="AQ12" s="19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19">
        <v>0</v>
      </c>
      <c r="AY12" s="19">
        <v>13081.7</v>
      </c>
      <c r="AZ12" s="19">
        <v>9811.2749999999996</v>
      </c>
      <c r="BA12" s="19">
        <v>9811.2999999999993</v>
      </c>
      <c r="BB12" s="19">
        <v>0</v>
      </c>
      <c r="BC12" s="19">
        <v>0</v>
      </c>
      <c r="BD12" s="19">
        <v>0</v>
      </c>
      <c r="BE12" s="19">
        <v>0</v>
      </c>
      <c r="BF12" s="19">
        <f t="shared" si="31"/>
        <v>0</v>
      </c>
      <c r="BG12" s="19">
        <v>0</v>
      </c>
      <c r="BH12" s="19">
        <v>0</v>
      </c>
      <c r="BI12" s="19">
        <v>0</v>
      </c>
      <c r="BJ12" s="19">
        <v>0</v>
      </c>
      <c r="BK12" s="19">
        <v>0</v>
      </c>
      <c r="BL12" s="19">
        <v>0</v>
      </c>
      <c r="BM12" s="19">
        <v>0</v>
      </c>
      <c r="BN12" s="19">
        <f t="shared" si="7"/>
        <v>3.6</v>
      </c>
      <c r="BO12" s="19">
        <f t="shared" si="7"/>
        <v>2.7</v>
      </c>
      <c r="BP12" s="19">
        <f t="shared" si="32"/>
        <v>2</v>
      </c>
      <c r="BQ12" s="19">
        <f t="shared" si="8"/>
        <v>74.074074074074076</v>
      </c>
      <c r="BR12" s="19">
        <f t="shared" si="9"/>
        <v>55.555555555555557</v>
      </c>
      <c r="BS12" s="19">
        <v>3.6</v>
      </c>
      <c r="BT12" s="19">
        <v>2.7</v>
      </c>
      <c r="BU12" s="19">
        <v>2</v>
      </c>
      <c r="BV12" s="19">
        <v>0</v>
      </c>
      <c r="BW12" s="19">
        <f t="shared" si="33"/>
        <v>0</v>
      </c>
      <c r="BX12" s="19">
        <v>0</v>
      </c>
      <c r="BY12" s="19">
        <v>0</v>
      </c>
      <c r="BZ12" s="19">
        <f t="shared" si="34"/>
        <v>0</v>
      </c>
      <c r="CA12" s="19">
        <v>0</v>
      </c>
      <c r="CB12" s="19">
        <v>0</v>
      </c>
      <c r="CC12" s="19">
        <v>0</v>
      </c>
      <c r="CD12" s="19">
        <v>0</v>
      </c>
      <c r="CE12" s="19">
        <v>0</v>
      </c>
      <c r="CF12" s="19">
        <v>0</v>
      </c>
      <c r="CG12" s="19">
        <v>0</v>
      </c>
      <c r="CH12" s="19">
        <v>0</v>
      </c>
      <c r="CI12" s="19">
        <f t="shared" si="35"/>
        <v>0</v>
      </c>
      <c r="CJ12" s="19">
        <v>0</v>
      </c>
      <c r="CK12" s="19">
        <v>0</v>
      </c>
      <c r="CL12" s="19">
        <v>0</v>
      </c>
      <c r="CM12" s="19">
        <v>0</v>
      </c>
      <c r="CN12" s="19">
        <v>400</v>
      </c>
      <c r="CO12" s="19">
        <f t="shared" si="36"/>
        <v>280.00000000000006</v>
      </c>
      <c r="CP12" s="19">
        <v>318.8</v>
      </c>
      <c r="CQ12" s="19">
        <v>400</v>
      </c>
      <c r="CR12" s="19">
        <v>300</v>
      </c>
      <c r="CS12" s="19">
        <v>318.8</v>
      </c>
      <c r="CT12" s="19">
        <v>0</v>
      </c>
      <c r="CU12" s="19">
        <v>0</v>
      </c>
      <c r="CV12" s="19">
        <v>0</v>
      </c>
      <c r="CW12" s="19">
        <v>0</v>
      </c>
      <c r="CX12" s="19">
        <v>0</v>
      </c>
      <c r="CY12" s="19">
        <v>0</v>
      </c>
      <c r="CZ12" s="19">
        <v>0</v>
      </c>
      <c r="DA12" s="19">
        <v>0</v>
      </c>
      <c r="DB12" s="19">
        <v>0</v>
      </c>
      <c r="DC12" s="19">
        <v>0</v>
      </c>
      <c r="DD12" s="19">
        <v>0</v>
      </c>
      <c r="DE12" s="19">
        <v>0</v>
      </c>
      <c r="DF12" s="19">
        <v>0</v>
      </c>
      <c r="DG12" s="19">
        <f t="shared" si="10"/>
        <v>14217.300000000001</v>
      </c>
      <c r="DH12" s="19">
        <f t="shared" si="11"/>
        <v>10642.875</v>
      </c>
      <c r="DI12" s="19">
        <f t="shared" si="12"/>
        <v>11016.473999999998</v>
      </c>
      <c r="DJ12" s="19">
        <v>0</v>
      </c>
      <c r="DK12" s="19">
        <v>0</v>
      </c>
      <c r="DL12" s="19">
        <v>0</v>
      </c>
      <c r="DM12" s="19">
        <v>0</v>
      </c>
      <c r="DN12" s="19">
        <v>0</v>
      </c>
      <c r="DO12" s="19">
        <v>0</v>
      </c>
      <c r="DP12" s="19">
        <v>0</v>
      </c>
      <c r="DQ12" s="19">
        <v>0</v>
      </c>
      <c r="DR12" s="19">
        <v>0</v>
      </c>
      <c r="DS12" s="19">
        <v>0</v>
      </c>
      <c r="DT12" s="19">
        <v>0</v>
      </c>
      <c r="DU12" s="19">
        <v>0</v>
      </c>
      <c r="DV12" s="19">
        <v>0</v>
      </c>
      <c r="DW12" s="19">
        <v>0</v>
      </c>
      <c r="DX12" s="19">
        <v>0</v>
      </c>
      <c r="DY12" s="19">
        <v>0</v>
      </c>
      <c r="DZ12" s="19">
        <v>0</v>
      </c>
      <c r="EA12" s="19">
        <v>0</v>
      </c>
      <c r="EB12" s="19">
        <v>0</v>
      </c>
      <c r="EC12" s="19">
        <f t="shared" si="13"/>
        <v>0</v>
      </c>
      <c r="ED12" s="19">
        <f t="shared" si="13"/>
        <v>0</v>
      </c>
      <c r="EE12" s="19">
        <f t="shared" si="14"/>
        <v>0</v>
      </c>
    </row>
    <row r="13" spans="1:135" s="20" customFormat="1" ht="22.5" customHeight="1" x14ac:dyDescent="0.2">
      <c r="A13" s="18">
        <v>4</v>
      </c>
      <c r="B13" s="22" t="s">
        <v>47</v>
      </c>
      <c r="C13" s="19">
        <v>1.2604</v>
      </c>
      <c r="D13" s="19">
        <v>2311.1659</v>
      </c>
      <c r="E13" s="19">
        <f t="shared" si="15"/>
        <v>73768.800000000003</v>
      </c>
      <c r="F13" s="19">
        <f t="shared" si="16"/>
        <v>50759.92500000001</v>
      </c>
      <c r="G13" s="19">
        <f t="shared" si="0"/>
        <v>54002.539000000004</v>
      </c>
      <c r="H13" s="19">
        <f t="shared" si="17"/>
        <v>106.38813788633452</v>
      </c>
      <c r="I13" s="19">
        <f t="shared" si="1"/>
        <v>73.205120592987825</v>
      </c>
      <c r="J13" s="19">
        <f t="shared" si="2"/>
        <v>22533.5</v>
      </c>
      <c r="K13" s="19">
        <f t="shared" si="3"/>
        <v>12333.45</v>
      </c>
      <c r="L13" s="19">
        <f t="shared" si="4"/>
        <v>14646.038999999999</v>
      </c>
      <c r="M13" s="19">
        <f t="shared" si="18"/>
        <v>118.75054425160843</v>
      </c>
      <c r="N13" s="19">
        <f t="shared" si="19"/>
        <v>64.996733751969288</v>
      </c>
      <c r="O13" s="19">
        <f t="shared" si="20"/>
        <v>8800</v>
      </c>
      <c r="P13" s="19">
        <f t="shared" si="21"/>
        <v>3900</v>
      </c>
      <c r="Q13" s="19">
        <f t="shared" si="22"/>
        <v>5389.2550000000001</v>
      </c>
      <c r="R13" s="19">
        <f t="shared" si="5"/>
        <v>138.18602564102565</v>
      </c>
      <c r="S13" s="19">
        <f t="shared" si="6"/>
        <v>61.241534090909092</v>
      </c>
      <c r="T13" s="19">
        <v>0</v>
      </c>
      <c r="U13" s="19">
        <f t="shared" ref="U13" si="37">T13/12*5.3</f>
        <v>0</v>
      </c>
      <c r="V13" s="19">
        <v>0.55400000000000005</v>
      </c>
      <c r="W13" s="19">
        <v>0</v>
      </c>
      <c r="X13" s="19">
        <v>0</v>
      </c>
      <c r="Y13" s="19">
        <v>5700</v>
      </c>
      <c r="Z13" s="19">
        <v>2920</v>
      </c>
      <c r="AA13" s="19">
        <v>3344.1080000000002</v>
      </c>
      <c r="AB13" s="19">
        <f t="shared" si="25"/>
        <v>114.52424657534249</v>
      </c>
      <c r="AC13" s="19">
        <f t="shared" si="26"/>
        <v>58.668561403508775</v>
      </c>
      <c r="AD13" s="19">
        <v>8800</v>
      </c>
      <c r="AE13" s="19">
        <v>3900</v>
      </c>
      <c r="AF13" s="19">
        <v>5388.701</v>
      </c>
      <c r="AG13" s="19">
        <f t="shared" si="27"/>
        <v>138.17182051282052</v>
      </c>
      <c r="AH13" s="19">
        <f t="shared" si="28"/>
        <v>61.235238636363633</v>
      </c>
      <c r="AI13" s="19">
        <v>200</v>
      </c>
      <c r="AJ13" s="19">
        <v>150</v>
      </c>
      <c r="AK13" s="19">
        <v>211.5</v>
      </c>
      <c r="AL13" s="19">
        <f t="shared" si="29"/>
        <v>141</v>
      </c>
      <c r="AM13" s="19">
        <f t="shared" si="30"/>
        <v>105.75000000000001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19">
        <v>0</v>
      </c>
      <c r="AY13" s="19">
        <v>51235.3</v>
      </c>
      <c r="AZ13" s="19">
        <v>38426.475000000006</v>
      </c>
      <c r="BA13" s="19">
        <v>38426.5</v>
      </c>
      <c r="BB13" s="19">
        <v>0</v>
      </c>
      <c r="BC13" s="19">
        <v>0</v>
      </c>
      <c r="BD13" s="19">
        <v>0</v>
      </c>
      <c r="BE13" s="19">
        <v>0</v>
      </c>
      <c r="BF13" s="19">
        <f t="shared" si="31"/>
        <v>0</v>
      </c>
      <c r="BG13" s="19">
        <v>930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19">
        <v>0</v>
      </c>
      <c r="BN13" s="19">
        <f t="shared" si="7"/>
        <v>1600</v>
      </c>
      <c r="BO13" s="19">
        <f t="shared" si="7"/>
        <v>1000</v>
      </c>
      <c r="BP13" s="19">
        <f t="shared" si="32"/>
        <v>1462.8</v>
      </c>
      <c r="BQ13" s="19">
        <f t="shared" si="8"/>
        <v>146.28</v>
      </c>
      <c r="BR13" s="19">
        <f t="shared" si="9"/>
        <v>91.424999999999997</v>
      </c>
      <c r="BS13" s="19">
        <v>1600</v>
      </c>
      <c r="BT13" s="19">
        <v>1000</v>
      </c>
      <c r="BU13" s="19">
        <v>1462.8</v>
      </c>
      <c r="BV13" s="19">
        <v>0</v>
      </c>
      <c r="BW13" s="19">
        <f>BV13/12*8.4</f>
        <v>0</v>
      </c>
      <c r="BX13" s="19">
        <v>0</v>
      </c>
      <c r="BY13" s="19">
        <v>0</v>
      </c>
      <c r="BZ13" s="19">
        <f t="shared" si="34"/>
        <v>0</v>
      </c>
      <c r="CA13" s="19">
        <v>0</v>
      </c>
      <c r="CB13" s="19">
        <v>0</v>
      </c>
      <c r="CC13" s="19">
        <f t="shared" ref="CC13:CC15" si="38">CB13/12*5.3</f>
        <v>0</v>
      </c>
      <c r="CD13" s="19">
        <v>0</v>
      </c>
      <c r="CE13" s="19">
        <v>0</v>
      </c>
      <c r="CF13" s="19">
        <v>0</v>
      </c>
      <c r="CG13" s="19">
        <v>0</v>
      </c>
      <c r="CH13" s="19">
        <v>0</v>
      </c>
      <c r="CI13" s="19">
        <f>CH13/12*8.4</f>
        <v>0</v>
      </c>
      <c r="CJ13" s="19">
        <v>0</v>
      </c>
      <c r="CK13" s="19">
        <v>0</v>
      </c>
      <c r="CL13" s="19">
        <v>0</v>
      </c>
      <c r="CM13" s="19">
        <v>0</v>
      </c>
      <c r="CN13" s="19">
        <v>4200</v>
      </c>
      <c r="CO13" s="19">
        <f t="shared" si="36"/>
        <v>2940</v>
      </c>
      <c r="CP13" s="19">
        <v>3208.89</v>
      </c>
      <c r="CQ13" s="19">
        <v>1200</v>
      </c>
      <c r="CR13" s="19">
        <v>630</v>
      </c>
      <c r="CS13" s="19">
        <v>778.69</v>
      </c>
      <c r="CT13" s="19">
        <v>312</v>
      </c>
      <c r="CU13" s="19">
        <f>CT13/12*8.4</f>
        <v>218.4</v>
      </c>
      <c r="CV13" s="19">
        <v>335.00799999999998</v>
      </c>
      <c r="CW13" s="19">
        <v>0</v>
      </c>
      <c r="CX13" s="19">
        <v>0</v>
      </c>
      <c r="CY13" s="19">
        <v>0</v>
      </c>
      <c r="CZ13" s="19">
        <v>0</v>
      </c>
      <c r="DA13" s="19">
        <v>0</v>
      </c>
      <c r="DB13" s="19">
        <v>0</v>
      </c>
      <c r="DC13" s="19">
        <v>1721.5</v>
      </c>
      <c r="DD13" s="19">
        <v>1205.0500000000002</v>
      </c>
      <c r="DE13" s="19">
        <v>694.47799999999995</v>
      </c>
      <c r="DF13" s="19">
        <v>0</v>
      </c>
      <c r="DG13" s="19">
        <f t="shared" si="10"/>
        <v>73768.800000000003</v>
      </c>
      <c r="DH13" s="19">
        <f t="shared" si="11"/>
        <v>50759.92500000001</v>
      </c>
      <c r="DI13" s="19">
        <f t="shared" si="12"/>
        <v>54002.539000000004</v>
      </c>
      <c r="DJ13" s="19">
        <v>0</v>
      </c>
      <c r="DK13" s="19">
        <v>0</v>
      </c>
      <c r="DL13" s="19">
        <v>0</v>
      </c>
      <c r="DM13" s="19">
        <v>0</v>
      </c>
      <c r="DN13" s="19">
        <v>0</v>
      </c>
      <c r="DO13" s="19">
        <v>0</v>
      </c>
      <c r="DP13" s="19">
        <v>0</v>
      </c>
      <c r="DQ13" s="19">
        <v>0</v>
      </c>
      <c r="DR13" s="19">
        <v>0</v>
      </c>
      <c r="DS13" s="19">
        <v>0</v>
      </c>
      <c r="DT13" s="19">
        <v>0</v>
      </c>
      <c r="DU13" s="19">
        <v>0</v>
      </c>
      <c r="DV13" s="19">
        <v>0</v>
      </c>
      <c r="DW13" s="19">
        <v>0</v>
      </c>
      <c r="DX13" s="19">
        <v>0</v>
      </c>
      <c r="DY13" s="19">
        <v>3000</v>
      </c>
      <c r="DZ13" s="19">
        <v>2100</v>
      </c>
      <c r="EA13" s="19">
        <v>0</v>
      </c>
      <c r="EB13" s="19">
        <v>0</v>
      </c>
      <c r="EC13" s="19">
        <f t="shared" si="13"/>
        <v>3000</v>
      </c>
      <c r="ED13" s="19">
        <f t="shared" si="13"/>
        <v>2100</v>
      </c>
      <c r="EE13" s="19">
        <f t="shared" si="14"/>
        <v>0</v>
      </c>
    </row>
    <row r="14" spans="1:135" s="20" customFormat="1" ht="22.5" customHeight="1" x14ac:dyDescent="0.2">
      <c r="A14" s="18">
        <v>5</v>
      </c>
      <c r="B14" s="22" t="s">
        <v>48</v>
      </c>
      <c r="C14" s="19">
        <v>14961.5987</v>
      </c>
      <c r="D14" s="19">
        <v>2805.6109999999999</v>
      </c>
      <c r="E14" s="19">
        <f t="shared" si="15"/>
        <v>179503.1</v>
      </c>
      <c r="F14" s="19">
        <f t="shared" si="16"/>
        <v>126793.04</v>
      </c>
      <c r="G14" s="19">
        <f t="shared" si="0"/>
        <v>118669.03519999998</v>
      </c>
      <c r="H14" s="19">
        <f t="shared" si="17"/>
        <v>93.59270445759482</v>
      </c>
      <c r="I14" s="19">
        <f t="shared" si="1"/>
        <v>66.109741391652832</v>
      </c>
      <c r="J14" s="19">
        <f t="shared" si="2"/>
        <v>84068.9</v>
      </c>
      <c r="K14" s="19">
        <f t="shared" si="3"/>
        <v>55217.39</v>
      </c>
      <c r="L14" s="19">
        <f t="shared" si="4"/>
        <v>47093.335200000001</v>
      </c>
      <c r="M14" s="19">
        <f t="shared" si="18"/>
        <v>85.287144502845933</v>
      </c>
      <c r="N14" s="19">
        <f t="shared" si="19"/>
        <v>56.017546560023987</v>
      </c>
      <c r="O14" s="19">
        <f t="shared" si="20"/>
        <v>25179</v>
      </c>
      <c r="P14" s="19">
        <f t="shared" si="21"/>
        <v>15500</v>
      </c>
      <c r="Q14" s="19">
        <f t="shared" si="22"/>
        <v>16663.879199999999</v>
      </c>
      <c r="R14" s="19">
        <f t="shared" si="5"/>
        <v>107.50889806451613</v>
      </c>
      <c r="S14" s="19">
        <f t="shared" si="6"/>
        <v>66.181656142023115</v>
      </c>
      <c r="T14" s="19">
        <v>6675</v>
      </c>
      <c r="U14" s="19">
        <f>T14/12*8.4</f>
        <v>4672.5</v>
      </c>
      <c r="V14" s="19">
        <v>5103.6822000000002</v>
      </c>
      <c r="W14" s="19">
        <f t="shared" si="23"/>
        <v>109.22808346709472</v>
      </c>
      <c r="X14" s="19">
        <f t="shared" si="24"/>
        <v>76.459658426966286</v>
      </c>
      <c r="Y14" s="19">
        <v>18956.8</v>
      </c>
      <c r="Z14" s="19">
        <v>12500</v>
      </c>
      <c r="AA14" s="19">
        <v>8388.5759999999991</v>
      </c>
      <c r="AB14" s="19">
        <f t="shared" si="25"/>
        <v>67.10860799999999</v>
      </c>
      <c r="AC14" s="19">
        <f t="shared" si="26"/>
        <v>44.251012829169476</v>
      </c>
      <c r="AD14" s="19">
        <v>18504</v>
      </c>
      <c r="AE14" s="19">
        <v>10827.5</v>
      </c>
      <c r="AF14" s="19">
        <v>11560.197</v>
      </c>
      <c r="AG14" s="19">
        <f t="shared" si="27"/>
        <v>106.76700069268068</v>
      </c>
      <c r="AH14" s="19">
        <f t="shared" si="28"/>
        <v>62.474043450064855</v>
      </c>
      <c r="AI14" s="19">
        <v>806</v>
      </c>
      <c r="AJ14" s="19">
        <v>500</v>
      </c>
      <c r="AK14" s="19">
        <v>1562.375</v>
      </c>
      <c r="AL14" s="19">
        <f t="shared" si="29"/>
        <v>312.47500000000002</v>
      </c>
      <c r="AM14" s="19">
        <f t="shared" si="30"/>
        <v>193.84305210918114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>
        <v>95434.2</v>
      </c>
      <c r="AZ14" s="19">
        <v>71575.649999999994</v>
      </c>
      <c r="BA14" s="19">
        <v>71575.7</v>
      </c>
      <c r="BB14" s="19">
        <v>0</v>
      </c>
      <c r="BC14" s="19">
        <v>0</v>
      </c>
      <c r="BD14" s="19">
        <v>0</v>
      </c>
      <c r="BE14" s="19">
        <v>0</v>
      </c>
      <c r="BF14" s="19">
        <f t="shared" si="31"/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</v>
      </c>
      <c r="BN14" s="19">
        <f t="shared" si="7"/>
        <v>29245.100000000002</v>
      </c>
      <c r="BO14" s="19">
        <f t="shared" si="7"/>
        <v>19799.989999999998</v>
      </c>
      <c r="BP14" s="19">
        <f t="shared" si="32"/>
        <v>17980.781999999999</v>
      </c>
      <c r="BQ14" s="19">
        <f t="shared" si="8"/>
        <v>90.812076167715233</v>
      </c>
      <c r="BR14" s="19">
        <f t="shared" si="9"/>
        <v>61.483058700431862</v>
      </c>
      <c r="BS14" s="19">
        <v>2671.7</v>
      </c>
      <c r="BT14" s="19">
        <f t="shared" ref="BT14:BT50" si="39">BS14/12*8.4</f>
        <v>1870.19</v>
      </c>
      <c r="BU14" s="19">
        <v>1246.8900000000001</v>
      </c>
      <c r="BV14" s="19">
        <v>26573.4</v>
      </c>
      <c r="BW14" s="19">
        <v>17929.8</v>
      </c>
      <c r="BX14" s="19">
        <v>16733.892</v>
      </c>
      <c r="BY14" s="19">
        <v>0</v>
      </c>
      <c r="BZ14" s="19">
        <f t="shared" si="34"/>
        <v>0</v>
      </c>
      <c r="CA14" s="19">
        <v>0</v>
      </c>
      <c r="CB14" s="19">
        <v>0</v>
      </c>
      <c r="CC14" s="19">
        <f t="shared" si="38"/>
        <v>0</v>
      </c>
      <c r="CD14" s="19">
        <v>0</v>
      </c>
      <c r="CE14" s="19">
        <v>0</v>
      </c>
      <c r="CF14" s="19">
        <v>0</v>
      </c>
      <c r="CG14" s="19">
        <v>0</v>
      </c>
      <c r="CH14" s="19">
        <v>0</v>
      </c>
      <c r="CI14" s="19">
        <f t="shared" ref="CI14:CI51" si="40">CH14/12*8.4</f>
        <v>0</v>
      </c>
      <c r="CJ14" s="19">
        <v>0</v>
      </c>
      <c r="CK14" s="19">
        <v>0</v>
      </c>
      <c r="CL14" s="19">
        <f>CK14/12*8.4</f>
        <v>0</v>
      </c>
      <c r="CM14" s="19">
        <v>0</v>
      </c>
      <c r="CN14" s="19">
        <v>7882</v>
      </c>
      <c r="CO14" s="19">
        <f t="shared" si="36"/>
        <v>5517.4000000000005</v>
      </c>
      <c r="CP14" s="19">
        <v>2273.2730000000001</v>
      </c>
      <c r="CQ14" s="19">
        <v>7790</v>
      </c>
      <c r="CR14" s="19">
        <v>4500</v>
      </c>
      <c r="CS14" s="19">
        <v>1560.6969999999999</v>
      </c>
      <c r="CT14" s="19">
        <v>0</v>
      </c>
      <c r="CU14" s="19">
        <f t="shared" ref="CU14:CU51" si="41">CT14/12*8.4</f>
        <v>0</v>
      </c>
      <c r="CV14" s="19">
        <v>0</v>
      </c>
      <c r="CW14" s="19">
        <v>0</v>
      </c>
      <c r="CX14" s="19">
        <v>0</v>
      </c>
      <c r="CY14" s="19">
        <v>0</v>
      </c>
      <c r="CZ14" s="19">
        <v>0</v>
      </c>
      <c r="DA14" s="19">
        <v>0</v>
      </c>
      <c r="DB14" s="19">
        <v>0</v>
      </c>
      <c r="DC14" s="19">
        <v>2000</v>
      </c>
      <c r="DD14" s="19">
        <v>1400</v>
      </c>
      <c r="DE14" s="19">
        <v>224.45</v>
      </c>
      <c r="DF14" s="19">
        <v>0</v>
      </c>
      <c r="DG14" s="19">
        <f t="shared" si="10"/>
        <v>179503.1</v>
      </c>
      <c r="DH14" s="19">
        <f t="shared" si="11"/>
        <v>126793.04</v>
      </c>
      <c r="DI14" s="19">
        <f t="shared" si="12"/>
        <v>118669.03519999998</v>
      </c>
      <c r="DJ14" s="19">
        <v>0</v>
      </c>
      <c r="DK14" s="19">
        <v>0</v>
      </c>
      <c r="DL14" s="19">
        <v>0</v>
      </c>
      <c r="DM14" s="19">
        <v>0</v>
      </c>
      <c r="DN14" s="19">
        <v>0</v>
      </c>
      <c r="DO14" s="19">
        <v>0</v>
      </c>
      <c r="DP14" s="19">
        <v>0</v>
      </c>
      <c r="DQ14" s="19">
        <v>0</v>
      </c>
      <c r="DR14" s="19">
        <v>0</v>
      </c>
      <c r="DS14" s="19">
        <v>0</v>
      </c>
      <c r="DT14" s="19">
        <v>0</v>
      </c>
      <c r="DU14" s="19">
        <v>0</v>
      </c>
      <c r="DV14" s="19">
        <v>0</v>
      </c>
      <c r="DW14" s="19">
        <v>0</v>
      </c>
      <c r="DX14" s="19">
        <v>0</v>
      </c>
      <c r="DY14" s="19">
        <v>568</v>
      </c>
      <c r="DZ14" s="19">
        <v>0</v>
      </c>
      <c r="EA14" s="19">
        <v>150</v>
      </c>
      <c r="EB14" s="19">
        <v>0</v>
      </c>
      <c r="EC14" s="19">
        <f t="shared" si="13"/>
        <v>568</v>
      </c>
      <c r="ED14" s="19">
        <f t="shared" si="13"/>
        <v>0</v>
      </c>
      <c r="EE14" s="19">
        <f t="shared" si="14"/>
        <v>150</v>
      </c>
    </row>
    <row r="15" spans="1:135" s="20" customFormat="1" ht="22.5" customHeight="1" x14ac:dyDescent="0.2">
      <c r="A15" s="18">
        <v>6</v>
      </c>
      <c r="B15" s="22" t="s">
        <v>49</v>
      </c>
      <c r="C15" s="19">
        <v>640.11940000000004</v>
      </c>
      <c r="D15" s="19">
        <v>785.77940000000001</v>
      </c>
      <c r="E15" s="19">
        <f t="shared" si="15"/>
        <v>64837.599999999991</v>
      </c>
      <c r="F15" s="19">
        <f t="shared" si="16"/>
        <v>47353.03</v>
      </c>
      <c r="G15" s="19">
        <f t="shared" si="0"/>
        <v>45593.912000000004</v>
      </c>
      <c r="H15" s="19">
        <f t="shared" si="17"/>
        <v>96.285099390683143</v>
      </c>
      <c r="I15" s="19">
        <f t="shared" si="1"/>
        <v>70.320172245733971</v>
      </c>
      <c r="J15" s="19">
        <f t="shared" si="2"/>
        <v>25383.399999999998</v>
      </c>
      <c r="K15" s="19">
        <f t="shared" si="3"/>
        <v>17768.38</v>
      </c>
      <c r="L15" s="19">
        <f t="shared" si="4"/>
        <v>16009.212</v>
      </c>
      <c r="M15" s="19">
        <f t="shared" si="18"/>
        <v>90.099446319810809</v>
      </c>
      <c r="N15" s="19">
        <f t="shared" si="19"/>
        <v>63.069612423867568</v>
      </c>
      <c r="O15" s="19">
        <f t="shared" si="20"/>
        <v>6967.0999999999995</v>
      </c>
      <c r="P15" s="19">
        <f t="shared" si="21"/>
        <v>4876.9700000000012</v>
      </c>
      <c r="Q15" s="19">
        <f t="shared" si="22"/>
        <v>5562.8409999999994</v>
      </c>
      <c r="R15" s="19">
        <f t="shared" si="5"/>
        <v>114.06346563542525</v>
      </c>
      <c r="S15" s="19">
        <f t="shared" si="6"/>
        <v>79.844425944797692</v>
      </c>
      <c r="T15" s="19">
        <v>803.9</v>
      </c>
      <c r="U15" s="19">
        <f t="shared" ref="U15:U26" si="42">T15/12*8.4</f>
        <v>562.73</v>
      </c>
      <c r="V15" s="19">
        <v>31.797999999999998</v>
      </c>
      <c r="W15" s="19">
        <f t="shared" si="23"/>
        <v>5.6506672827110682</v>
      </c>
      <c r="X15" s="19">
        <f t="shared" si="24"/>
        <v>3.9554670978977482</v>
      </c>
      <c r="Y15" s="19">
        <v>8522.2999999999993</v>
      </c>
      <c r="Z15" s="19">
        <f>Y15/12*8.4</f>
        <v>5965.61</v>
      </c>
      <c r="AA15" s="19">
        <v>3906.7</v>
      </c>
      <c r="AB15" s="19">
        <f t="shared" si="25"/>
        <v>65.487016415756301</v>
      </c>
      <c r="AC15" s="19">
        <f t="shared" si="26"/>
        <v>45.840911491029416</v>
      </c>
      <c r="AD15" s="19">
        <v>6163.2</v>
      </c>
      <c r="AE15" s="19">
        <f t="shared" ref="AE15:AE50" si="43">AD15/12*8.4</f>
        <v>4314.2400000000007</v>
      </c>
      <c r="AF15" s="19">
        <v>5531.0429999999997</v>
      </c>
      <c r="AG15" s="19">
        <f t="shared" si="27"/>
        <v>128.2043419003115</v>
      </c>
      <c r="AH15" s="19">
        <f t="shared" si="28"/>
        <v>89.743039330218068</v>
      </c>
      <c r="AI15" s="19">
        <v>694</v>
      </c>
      <c r="AJ15" s="19">
        <f>AI15/12*8.4</f>
        <v>485.80000000000007</v>
      </c>
      <c r="AK15" s="19">
        <v>1076.2</v>
      </c>
      <c r="AL15" s="19">
        <f t="shared" si="29"/>
        <v>221.53149444215722</v>
      </c>
      <c r="AM15" s="19">
        <f t="shared" si="30"/>
        <v>155.0720461095101</v>
      </c>
      <c r="AN15" s="19">
        <v>0</v>
      </c>
      <c r="AO15" s="19">
        <v>0</v>
      </c>
      <c r="AP15" s="19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19">
        <v>0</v>
      </c>
      <c r="AY15" s="19">
        <v>39454.199999999997</v>
      </c>
      <c r="AZ15" s="19">
        <v>29584.649999999998</v>
      </c>
      <c r="BA15" s="19">
        <v>29584.7</v>
      </c>
      <c r="BB15" s="19">
        <v>0</v>
      </c>
      <c r="BC15" s="19">
        <v>0</v>
      </c>
      <c r="BD15" s="19">
        <v>0</v>
      </c>
      <c r="BE15" s="19">
        <v>0</v>
      </c>
      <c r="BF15" s="19">
        <f t="shared" si="31"/>
        <v>0</v>
      </c>
      <c r="BG15" s="19">
        <v>0</v>
      </c>
      <c r="BH15" s="19">
        <v>0</v>
      </c>
      <c r="BI15" s="19">
        <v>0</v>
      </c>
      <c r="BJ15" s="19">
        <v>0</v>
      </c>
      <c r="BK15" s="19">
        <v>0</v>
      </c>
      <c r="BL15" s="19">
        <v>0</v>
      </c>
      <c r="BM15" s="19">
        <v>0</v>
      </c>
      <c r="BN15" s="19">
        <f t="shared" si="7"/>
        <v>2500</v>
      </c>
      <c r="BO15" s="19">
        <f t="shared" si="7"/>
        <v>1750.0000000000002</v>
      </c>
      <c r="BP15" s="19">
        <f t="shared" si="32"/>
        <v>1235.8109999999999</v>
      </c>
      <c r="BQ15" s="19">
        <f t="shared" si="8"/>
        <v>70.617771428571416</v>
      </c>
      <c r="BR15" s="19">
        <f t="shared" si="9"/>
        <v>49.432439999999993</v>
      </c>
      <c r="BS15" s="19">
        <v>0</v>
      </c>
      <c r="BT15" s="19">
        <f t="shared" si="39"/>
        <v>0</v>
      </c>
      <c r="BU15" s="19">
        <v>161.011</v>
      </c>
      <c r="BV15" s="19">
        <v>2500</v>
      </c>
      <c r="BW15" s="19">
        <f t="shared" ref="BW15:BW51" si="44">BV15/12*8.4</f>
        <v>1750.0000000000002</v>
      </c>
      <c r="BX15" s="19">
        <v>1074.8</v>
      </c>
      <c r="BY15" s="19">
        <v>0</v>
      </c>
      <c r="BZ15" s="19">
        <f t="shared" si="34"/>
        <v>0</v>
      </c>
      <c r="CA15" s="19">
        <v>0</v>
      </c>
      <c r="CB15" s="19">
        <v>0</v>
      </c>
      <c r="CC15" s="19">
        <f t="shared" si="38"/>
        <v>0</v>
      </c>
      <c r="CD15" s="19">
        <v>0</v>
      </c>
      <c r="CE15" s="19">
        <v>0</v>
      </c>
      <c r="CF15" s="19">
        <v>0</v>
      </c>
      <c r="CG15" s="19">
        <v>0</v>
      </c>
      <c r="CH15" s="19">
        <v>0</v>
      </c>
      <c r="CI15" s="19">
        <f t="shared" si="40"/>
        <v>0</v>
      </c>
      <c r="CJ15" s="19">
        <v>0</v>
      </c>
      <c r="CK15" s="19">
        <v>0</v>
      </c>
      <c r="CL15" s="19">
        <f t="shared" ref="CL15:CL51" si="45">CK15/12*8.4</f>
        <v>0</v>
      </c>
      <c r="CM15" s="19">
        <v>0</v>
      </c>
      <c r="CN15" s="19">
        <v>2700</v>
      </c>
      <c r="CO15" s="19">
        <f t="shared" si="36"/>
        <v>1890</v>
      </c>
      <c r="CP15" s="19">
        <v>529.36</v>
      </c>
      <c r="CQ15" s="19">
        <v>2700</v>
      </c>
      <c r="CR15" s="19">
        <f>CQ15/12*8.4</f>
        <v>1890</v>
      </c>
      <c r="CS15" s="19">
        <v>354.36500000000001</v>
      </c>
      <c r="CT15" s="19">
        <v>0</v>
      </c>
      <c r="CU15" s="19">
        <f t="shared" si="41"/>
        <v>0</v>
      </c>
      <c r="CV15" s="19">
        <v>0</v>
      </c>
      <c r="CW15" s="19">
        <v>0</v>
      </c>
      <c r="CX15" s="19">
        <v>0</v>
      </c>
      <c r="CY15" s="19">
        <v>0</v>
      </c>
      <c r="CZ15" s="19">
        <v>0</v>
      </c>
      <c r="DA15" s="19">
        <v>0</v>
      </c>
      <c r="DB15" s="19">
        <v>0</v>
      </c>
      <c r="DC15" s="19">
        <v>4000</v>
      </c>
      <c r="DD15" s="19">
        <v>2800</v>
      </c>
      <c r="DE15" s="19">
        <v>3698.3</v>
      </c>
      <c r="DF15" s="19">
        <v>0</v>
      </c>
      <c r="DG15" s="19">
        <f t="shared" si="10"/>
        <v>64837.599999999991</v>
      </c>
      <c r="DH15" s="19">
        <f t="shared" si="11"/>
        <v>47353.03</v>
      </c>
      <c r="DI15" s="19">
        <f t="shared" si="12"/>
        <v>45593.912000000004</v>
      </c>
      <c r="DJ15" s="19">
        <v>0</v>
      </c>
      <c r="DK15" s="19">
        <v>0</v>
      </c>
      <c r="DL15" s="19">
        <v>0</v>
      </c>
      <c r="DM15" s="19">
        <v>0</v>
      </c>
      <c r="DN15" s="19">
        <v>0</v>
      </c>
      <c r="DO15" s="19">
        <v>0</v>
      </c>
      <c r="DP15" s="19">
        <v>0</v>
      </c>
      <c r="DQ15" s="19">
        <v>0</v>
      </c>
      <c r="DR15" s="19">
        <v>0</v>
      </c>
      <c r="DS15" s="19">
        <v>0</v>
      </c>
      <c r="DT15" s="19">
        <v>0</v>
      </c>
      <c r="DU15" s="19">
        <v>0</v>
      </c>
      <c r="DV15" s="19">
        <v>0</v>
      </c>
      <c r="DW15" s="19">
        <v>0</v>
      </c>
      <c r="DX15" s="19">
        <v>0</v>
      </c>
      <c r="DY15" s="19">
        <v>2330</v>
      </c>
      <c r="DZ15" s="19">
        <v>1631</v>
      </c>
      <c r="EA15" s="19">
        <v>330</v>
      </c>
      <c r="EB15" s="19">
        <v>0</v>
      </c>
      <c r="EC15" s="19">
        <f t="shared" si="13"/>
        <v>2330</v>
      </c>
      <c r="ED15" s="19">
        <f t="shared" si="13"/>
        <v>1631</v>
      </c>
      <c r="EE15" s="19">
        <f t="shared" si="14"/>
        <v>330</v>
      </c>
    </row>
    <row r="16" spans="1:135" s="20" customFormat="1" ht="22.5" customHeight="1" x14ac:dyDescent="0.2">
      <c r="A16" s="18">
        <v>7</v>
      </c>
      <c r="B16" s="22" t="s">
        <v>50</v>
      </c>
      <c r="C16" s="19">
        <v>279.815</v>
      </c>
      <c r="D16" s="19">
        <v>1472.8542</v>
      </c>
      <c r="E16" s="19">
        <f t="shared" si="15"/>
        <v>63380.600000000006</v>
      </c>
      <c r="F16" s="19">
        <f t="shared" si="16"/>
        <v>42837.585000000006</v>
      </c>
      <c r="G16" s="19">
        <f t="shared" si="0"/>
        <v>43943.928999999996</v>
      </c>
      <c r="H16" s="19">
        <f t="shared" si="17"/>
        <v>102.58264792471374</v>
      </c>
      <c r="I16" s="19">
        <f t="shared" si="1"/>
        <v>69.33340643666989</v>
      </c>
      <c r="J16" s="19">
        <f t="shared" si="2"/>
        <v>26288.7</v>
      </c>
      <c r="K16" s="19">
        <f t="shared" si="3"/>
        <v>15018.66</v>
      </c>
      <c r="L16" s="19">
        <f t="shared" si="4"/>
        <v>15074.929</v>
      </c>
      <c r="M16" s="19">
        <f t="shared" si="18"/>
        <v>100.37466058889409</v>
      </c>
      <c r="N16" s="19">
        <f t="shared" si="19"/>
        <v>57.343759866406472</v>
      </c>
      <c r="O16" s="19">
        <f t="shared" si="20"/>
        <v>7068</v>
      </c>
      <c r="P16" s="19">
        <f t="shared" si="21"/>
        <v>4000</v>
      </c>
      <c r="Q16" s="19">
        <f t="shared" si="22"/>
        <v>4295.0120000000006</v>
      </c>
      <c r="R16" s="19">
        <f t="shared" si="5"/>
        <v>107.37530000000002</v>
      </c>
      <c r="S16" s="19">
        <f t="shared" si="6"/>
        <v>60.767006225240529</v>
      </c>
      <c r="T16" s="19">
        <v>0</v>
      </c>
      <c r="U16" s="19">
        <f t="shared" si="42"/>
        <v>0</v>
      </c>
      <c r="V16" s="19">
        <v>0.94399999999999995</v>
      </c>
      <c r="W16" s="19">
        <v>0</v>
      </c>
      <c r="X16" s="19">
        <v>0</v>
      </c>
      <c r="Y16" s="19">
        <v>10001.9</v>
      </c>
      <c r="Z16" s="19">
        <v>5000</v>
      </c>
      <c r="AA16" s="19">
        <v>4848.4539999999997</v>
      </c>
      <c r="AB16" s="19">
        <f t="shared" si="25"/>
        <v>96.969079999999991</v>
      </c>
      <c r="AC16" s="19">
        <f t="shared" si="26"/>
        <v>48.475329687359405</v>
      </c>
      <c r="AD16" s="19">
        <v>7068</v>
      </c>
      <c r="AE16" s="19">
        <v>4000</v>
      </c>
      <c r="AF16" s="19">
        <v>4294.0680000000002</v>
      </c>
      <c r="AG16" s="19">
        <f t="shared" si="27"/>
        <v>107.35170000000001</v>
      </c>
      <c r="AH16" s="19">
        <f t="shared" si="28"/>
        <v>60.753650254668933</v>
      </c>
      <c r="AI16" s="19">
        <v>800</v>
      </c>
      <c r="AJ16" s="19">
        <v>700</v>
      </c>
      <c r="AK16" s="19">
        <v>643.5</v>
      </c>
      <c r="AL16" s="19">
        <f t="shared" si="29"/>
        <v>91.928571428571431</v>
      </c>
      <c r="AM16" s="19">
        <f t="shared" si="30"/>
        <v>80.4375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37091.9</v>
      </c>
      <c r="AZ16" s="19">
        <v>27818.925000000003</v>
      </c>
      <c r="BA16" s="19">
        <v>27819</v>
      </c>
      <c r="BB16" s="19">
        <v>0</v>
      </c>
      <c r="BC16" s="19">
        <v>0</v>
      </c>
      <c r="BD16" s="19">
        <v>0</v>
      </c>
      <c r="BE16" s="19">
        <v>0</v>
      </c>
      <c r="BF16" s="19">
        <f t="shared" si="31"/>
        <v>0</v>
      </c>
      <c r="BG16" s="19">
        <v>1050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19">
        <v>0</v>
      </c>
      <c r="BN16" s="19">
        <f t="shared" si="7"/>
        <v>2535</v>
      </c>
      <c r="BO16" s="19">
        <f t="shared" si="7"/>
        <v>1200</v>
      </c>
      <c r="BP16" s="19">
        <f t="shared" si="32"/>
        <v>1978.1110000000001</v>
      </c>
      <c r="BQ16" s="19">
        <f t="shared" si="8"/>
        <v>164.84258333333335</v>
      </c>
      <c r="BR16" s="19">
        <f t="shared" si="9"/>
        <v>78.031992110453658</v>
      </c>
      <c r="BS16" s="19">
        <v>2385</v>
      </c>
      <c r="BT16" s="19">
        <v>1095</v>
      </c>
      <c r="BU16" s="19">
        <v>1785.1110000000001</v>
      </c>
      <c r="BV16" s="19">
        <v>0</v>
      </c>
      <c r="BW16" s="19">
        <f t="shared" si="44"/>
        <v>0</v>
      </c>
      <c r="BX16" s="19">
        <v>0</v>
      </c>
      <c r="BY16" s="19">
        <v>0</v>
      </c>
      <c r="BZ16" s="19">
        <f t="shared" si="34"/>
        <v>0</v>
      </c>
      <c r="CA16" s="19">
        <v>0</v>
      </c>
      <c r="CB16" s="19">
        <v>150</v>
      </c>
      <c r="CC16" s="19">
        <f>CB16/12*8.4</f>
        <v>105</v>
      </c>
      <c r="CD16" s="19">
        <v>193</v>
      </c>
      <c r="CE16" s="19">
        <v>0</v>
      </c>
      <c r="CF16" s="19">
        <v>0</v>
      </c>
      <c r="CG16" s="19">
        <v>0</v>
      </c>
      <c r="CH16" s="19">
        <v>0</v>
      </c>
      <c r="CI16" s="19">
        <f t="shared" si="40"/>
        <v>0</v>
      </c>
      <c r="CJ16" s="19">
        <v>0</v>
      </c>
      <c r="CK16" s="19">
        <v>0</v>
      </c>
      <c r="CL16" s="19">
        <f t="shared" si="45"/>
        <v>0</v>
      </c>
      <c r="CM16" s="19">
        <v>0</v>
      </c>
      <c r="CN16" s="19">
        <v>1050</v>
      </c>
      <c r="CO16" s="19">
        <f t="shared" si="36"/>
        <v>735</v>
      </c>
      <c r="CP16" s="19">
        <v>727.452</v>
      </c>
      <c r="CQ16" s="19">
        <v>1000</v>
      </c>
      <c r="CR16" s="19">
        <v>500</v>
      </c>
      <c r="CS16" s="19">
        <v>697.452</v>
      </c>
      <c r="CT16" s="19">
        <v>0</v>
      </c>
      <c r="CU16" s="19">
        <f t="shared" si="41"/>
        <v>0</v>
      </c>
      <c r="CV16" s="19">
        <v>0</v>
      </c>
      <c r="CW16" s="19">
        <v>50</v>
      </c>
      <c r="CX16" s="19">
        <v>35.000000000000007</v>
      </c>
      <c r="CY16" s="19">
        <v>120</v>
      </c>
      <c r="CZ16" s="19">
        <v>0</v>
      </c>
      <c r="DA16" s="19">
        <v>0</v>
      </c>
      <c r="DB16" s="19">
        <v>0</v>
      </c>
      <c r="DC16" s="19">
        <v>4783.8</v>
      </c>
      <c r="DD16" s="19">
        <v>3348.6600000000003</v>
      </c>
      <c r="DE16" s="19">
        <v>2462.4</v>
      </c>
      <c r="DF16" s="19">
        <v>0</v>
      </c>
      <c r="DG16" s="19">
        <f t="shared" si="10"/>
        <v>63380.600000000006</v>
      </c>
      <c r="DH16" s="19">
        <f t="shared" si="11"/>
        <v>42837.585000000006</v>
      </c>
      <c r="DI16" s="19">
        <f t="shared" si="12"/>
        <v>43943.928999999996</v>
      </c>
      <c r="DJ16" s="19">
        <v>0</v>
      </c>
      <c r="DK16" s="19">
        <v>0</v>
      </c>
      <c r="DL16" s="19">
        <v>0</v>
      </c>
      <c r="DM16" s="19">
        <v>0</v>
      </c>
      <c r="DN16" s="19">
        <v>0</v>
      </c>
      <c r="DO16" s="19">
        <v>0</v>
      </c>
      <c r="DP16" s="19">
        <v>0</v>
      </c>
      <c r="DQ16" s="19">
        <v>0</v>
      </c>
      <c r="DR16" s="19">
        <v>0</v>
      </c>
      <c r="DS16" s="19">
        <v>0</v>
      </c>
      <c r="DT16" s="19">
        <v>0</v>
      </c>
      <c r="DU16" s="19">
        <v>0</v>
      </c>
      <c r="DV16" s="19">
        <v>0</v>
      </c>
      <c r="DW16" s="19">
        <v>0</v>
      </c>
      <c r="DX16" s="19">
        <v>0</v>
      </c>
      <c r="DY16" s="19">
        <v>0</v>
      </c>
      <c r="DZ16" s="19">
        <v>0</v>
      </c>
      <c r="EA16" s="19">
        <v>0</v>
      </c>
      <c r="EB16" s="19">
        <v>0</v>
      </c>
      <c r="EC16" s="19">
        <f t="shared" si="13"/>
        <v>0</v>
      </c>
      <c r="ED16" s="19">
        <f t="shared" si="13"/>
        <v>0</v>
      </c>
      <c r="EE16" s="19">
        <f t="shared" si="14"/>
        <v>0</v>
      </c>
    </row>
    <row r="17" spans="1:143" s="20" customFormat="1" ht="22.5" customHeight="1" x14ac:dyDescent="0.2">
      <c r="A17" s="18">
        <v>8</v>
      </c>
      <c r="B17" s="22" t="s">
        <v>51</v>
      </c>
      <c r="C17" s="19">
        <v>6175.4934000000003</v>
      </c>
      <c r="D17" s="19">
        <v>1664.2798</v>
      </c>
      <c r="E17" s="19">
        <f t="shared" si="15"/>
        <v>1135550.95</v>
      </c>
      <c r="F17" s="19">
        <f t="shared" si="16"/>
        <v>804205.66999999993</v>
      </c>
      <c r="G17" s="19">
        <f t="shared" si="0"/>
        <v>738745.17080000008</v>
      </c>
      <c r="H17" s="19">
        <f t="shared" si="17"/>
        <v>91.860229087914803</v>
      </c>
      <c r="I17" s="19">
        <f t="shared" si="1"/>
        <v>65.056100811680892</v>
      </c>
      <c r="J17" s="19">
        <f t="shared" si="2"/>
        <v>497500.9</v>
      </c>
      <c r="K17" s="19">
        <f t="shared" si="3"/>
        <v>328481.43</v>
      </c>
      <c r="L17" s="19">
        <f t="shared" si="4"/>
        <v>299444.64079999994</v>
      </c>
      <c r="M17" s="19">
        <f t="shared" si="18"/>
        <v>91.16029505838425</v>
      </c>
      <c r="N17" s="19">
        <f t="shared" si="19"/>
        <v>60.189768661725019</v>
      </c>
      <c r="O17" s="19">
        <f t="shared" si="20"/>
        <v>163550</v>
      </c>
      <c r="P17" s="19">
        <f t="shared" si="21"/>
        <v>101245</v>
      </c>
      <c r="Q17" s="19">
        <f t="shared" si="22"/>
        <v>117631.54730000001</v>
      </c>
      <c r="R17" s="19">
        <f t="shared" si="5"/>
        <v>116.1850435083214</v>
      </c>
      <c r="S17" s="19">
        <f t="shared" si="6"/>
        <v>71.923905411189239</v>
      </c>
      <c r="T17" s="19">
        <v>62050</v>
      </c>
      <c r="U17" s="19">
        <v>33435</v>
      </c>
      <c r="V17" s="19">
        <v>45774.215300000003</v>
      </c>
      <c r="W17" s="19">
        <f t="shared" si="23"/>
        <v>136.90508538956186</v>
      </c>
      <c r="X17" s="19">
        <f t="shared" si="24"/>
        <v>73.76988767123288</v>
      </c>
      <c r="Y17" s="19">
        <v>46000</v>
      </c>
      <c r="Z17" s="19">
        <v>25250</v>
      </c>
      <c r="AA17" s="19">
        <v>25808.912499999999</v>
      </c>
      <c r="AB17" s="19">
        <f t="shared" si="25"/>
        <v>102.21351485148513</v>
      </c>
      <c r="AC17" s="19">
        <f t="shared" si="26"/>
        <v>56.106331521739129</v>
      </c>
      <c r="AD17" s="19">
        <v>101500</v>
      </c>
      <c r="AE17" s="19">
        <v>67810</v>
      </c>
      <c r="AF17" s="19">
        <v>71857.331999999995</v>
      </c>
      <c r="AG17" s="19">
        <f t="shared" si="27"/>
        <v>105.96863589441085</v>
      </c>
      <c r="AH17" s="19">
        <f t="shared" si="28"/>
        <v>70.795400985221661</v>
      </c>
      <c r="AI17" s="19">
        <v>14170</v>
      </c>
      <c r="AJ17" s="19">
        <v>12001</v>
      </c>
      <c r="AK17" s="19">
        <v>13074.159</v>
      </c>
      <c r="AL17" s="19">
        <f t="shared" si="29"/>
        <v>108.94224647946005</v>
      </c>
      <c r="AM17" s="19">
        <f t="shared" si="30"/>
        <v>92.266471418489758</v>
      </c>
      <c r="AN17" s="19">
        <v>6000</v>
      </c>
      <c r="AO17" s="19">
        <v>4491</v>
      </c>
      <c r="AP17" s="19">
        <v>4878.8</v>
      </c>
      <c r="AQ17" s="19">
        <f t="shared" ref="AQ17:AQ47" si="46">AP17/AO17*100</f>
        <v>108.63504787352483</v>
      </c>
      <c r="AR17" s="19">
        <f t="shared" ref="AR17:AR47" si="47">AP17/AN17*100</f>
        <v>81.313333333333333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561622</v>
      </c>
      <c r="AZ17" s="19">
        <v>421216.5</v>
      </c>
      <c r="BA17" s="19">
        <v>421216.5</v>
      </c>
      <c r="BB17" s="19">
        <v>0</v>
      </c>
      <c r="BC17" s="19">
        <v>0</v>
      </c>
      <c r="BD17" s="19">
        <v>0</v>
      </c>
      <c r="BE17" s="19">
        <v>20162.099999999999</v>
      </c>
      <c r="BF17" s="19">
        <f t="shared" si="31"/>
        <v>15121.574999999999</v>
      </c>
      <c r="BG17" s="19">
        <v>13782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f t="shared" si="7"/>
        <v>25396</v>
      </c>
      <c r="BO17" s="19">
        <f t="shared" si="7"/>
        <v>15825</v>
      </c>
      <c r="BP17" s="19">
        <f t="shared" si="32"/>
        <v>17307.294999999998</v>
      </c>
      <c r="BQ17" s="19">
        <f t="shared" si="8"/>
        <v>109.36679304897314</v>
      </c>
      <c r="BR17" s="19">
        <f t="shared" si="9"/>
        <v>68.14968892739013</v>
      </c>
      <c r="BS17" s="19">
        <v>21652</v>
      </c>
      <c r="BT17" s="19">
        <v>13204.2</v>
      </c>
      <c r="BU17" s="19">
        <v>14535.675999999999</v>
      </c>
      <c r="BV17" s="19">
        <v>0</v>
      </c>
      <c r="BW17" s="19">
        <f t="shared" si="44"/>
        <v>0</v>
      </c>
      <c r="BX17" s="19">
        <v>831.57899999999995</v>
      </c>
      <c r="BY17" s="19">
        <v>0</v>
      </c>
      <c r="BZ17" s="19">
        <f t="shared" si="34"/>
        <v>0</v>
      </c>
      <c r="CA17" s="19">
        <v>0</v>
      </c>
      <c r="CB17" s="19">
        <v>3744</v>
      </c>
      <c r="CC17" s="19">
        <f t="shared" ref="CC17:CC51" si="48">CB17/12*8.4</f>
        <v>2620.8000000000002</v>
      </c>
      <c r="CD17" s="19">
        <v>1940.04</v>
      </c>
      <c r="CE17" s="19">
        <v>0</v>
      </c>
      <c r="CF17" s="19">
        <v>0</v>
      </c>
      <c r="CG17" s="19">
        <v>0</v>
      </c>
      <c r="CH17" s="19">
        <v>5396.75</v>
      </c>
      <c r="CI17" s="19">
        <f t="shared" si="40"/>
        <v>3777.7250000000004</v>
      </c>
      <c r="CJ17" s="19">
        <v>3777.73</v>
      </c>
      <c r="CK17" s="19">
        <v>0</v>
      </c>
      <c r="CL17" s="19">
        <f t="shared" si="45"/>
        <v>0</v>
      </c>
      <c r="CM17" s="19">
        <v>3.9</v>
      </c>
      <c r="CN17" s="19">
        <v>166750</v>
      </c>
      <c r="CO17" s="19">
        <f t="shared" si="36"/>
        <v>116725.00000000001</v>
      </c>
      <c r="CP17" s="19">
        <v>110159.057</v>
      </c>
      <c r="CQ17" s="19">
        <v>58000</v>
      </c>
      <c r="CR17" s="19">
        <v>43200</v>
      </c>
      <c r="CS17" s="19">
        <v>41971.6</v>
      </c>
      <c r="CT17" s="19">
        <v>74634.899999999994</v>
      </c>
      <c r="CU17" s="19">
        <f t="shared" si="41"/>
        <v>52244.43</v>
      </c>
      <c r="CV17" s="19">
        <v>10519.97</v>
      </c>
      <c r="CW17" s="19">
        <v>1000</v>
      </c>
      <c r="CX17" s="19">
        <v>700</v>
      </c>
      <c r="CY17" s="19">
        <v>38</v>
      </c>
      <c r="CZ17" s="19">
        <v>0</v>
      </c>
      <c r="DA17" s="19">
        <v>0</v>
      </c>
      <c r="DB17" s="19">
        <v>0</v>
      </c>
      <c r="DC17" s="19">
        <v>0</v>
      </c>
      <c r="DD17" s="19">
        <v>0</v>
      </c>
      <c r="DE17" s="19">
        <v>23</v>
      </c>
      <c r="DF17" s="19">
        <v>0</v>
      </c>
      <c r="DG17" s="19">
        <f t="shared" si="10"/>
        <v>1084681.75</v>
      </c>
      <c r="DH17" s="19">
        <f t="shared" si="11"/>
        <v>768597.23</v>
      </c>
      <c r="DI17" s="19">
        <f t="shared" si="12"/>
        <v>738220.87080000003</v>
      </c>
      <c r="DJ17" s="19">
        <v>0</v>
      </c>
      <c r="DK17" s="19">
        <v>0</v>
      </c>
      <c r="DL17" s="19">
        <v>0</v>
      </c>
      <c r="DM17" s="19">
        <v>50869.2</v>
      </c>
      <c r="DN17" s="19">
        <f>DM17/12*8.4</f>
        <v>35608.439999999995</v>
      </c>
      <c r="DO17" s="19">
        <v>524.29999999999995</v>
      </c>
      <c r="DP17" s="19">
        <v>0</v>
      </c>
      <c r="DQ17" s="19">
        <v>0</v>
      </c>
      <c r="DR17" s="19">
        <v>0</v>
      </c>
      <c r="DS17" s="19">
        <v>0</v>
      </c>
      <c r="DT17" s="19">
        <v>0</v>
      </c>
      <c r="DU17" s="19">
        <v>0</v>
      </c>
      <c r="DV17" s="19">
        <v>0</v>
      </c>
      <c r="DW17" s="19">
        <v>0</v>
      </c>
      <c r="DX17" s="19">
        <v>0</v>
      </c>
      <c r="DY17" s="19">
        <v>0</v>
      </c>
      <c r="DZ17" s="19">
        <v>0</v>
      </c>
      <c r="EA17" s="19">
        <v>0</v>
      </c>
      <c r="EB17" s="19">
        <v>0</v>
      </c>
      <c r="EC17" s="19">
        <f t="shared" si="13"/>
        <v>50869.2</v>
      </c>
      <c r="ED17" s="19">
        <f t="shared" si="13"/>
        <v>35608.439999999995</v>
      </c>
      <c r="EE17" s="19">
        <f t="shared" si="14"/>
        <v>524.29999999999995</v>
      </c>
    </row>
    <row r="18" spans="1:143" s="20" customFormat="1" ht="22.5" customHeight="1" x14ac:dyDescent="0.2">
      <c r="A18" s="18">
        <v>9</v>
      </c>
      <c r="B18" s="22" t="s">
        <v>52</v>
      </c>
      <c r="C18" s="19">
        <v>239425.0969</v>
      </c>
      <c r="D18" s="19">
        <v>149978.31140000001</v>
      </c>
      <c r="E18" s="19">
        <f t="shared" si="15"/>
        <v>1524625</v>
      </c>
      <c r="F18" s="19">
        <f t="shared" si="16"/>
        <v>1101511.165</v>
      </c>
      <c r="G18" s="19">
        <f t="shared" si="0"/>
        <v>1159160.8371999997</v>
      </c>
      <c r="H18" s="19">
        <f t="shared" si="17"/>
        <v>105.23368931988988</v>
      </c>
      <c r="I18" s="19">
        <f t="shared" si="1"/>
        <v>76.029242416987756</v>
      </c>
      <c r="J18" s="19">
        <f t="shared" si="2"/>
        <v>779974.7</v>
      </c>
      <c r="K18" s="19">
        <f t="shared" si="3"/>
        <v>543291.29</v>
      </c>
      <c r="L18" s="19">
        <f t="shared" si="4"/>
        <v>601591.30719999992</v>
      </c>
      <c r="M18" s="19">
        <f t="shared" si="18"/>
        <v>110.73089487593293</v>
      </c>
      <c r="N18" s="19">
        <f t="shared" si="19"/>
        <v>77.129592434216136</v>
      </c>
      <c r="O18" s="19">
        <f t="shared" si="20"/>
        <v>278800</v>
      </c>
      <c r="P18" s="19">
        <f t="shared" si="21"/>
        <v>187500</v>
      </c>
      <c r="Q18" s="19">
        <f t="shared" si="22"/>
        <v>217576.6452</v>
      </c>
      <c r="R18" s="19">
        <f t="shared" si="5"/>
        <v>116.04087744</v>
      </c>
      <c r="S18" s="19">
        <f t="shared" si="6"/>
        <v>78.040403586800579</v>
      </c>
      <c r="T18" s="19">
        <v>64800</v>
      </c>
      <c r="U18" s="19">
        <f t="shared" si="42"/>
        <v>45360</v>
      </c>
      <c r="V18" s="19">
        <v>50447.357199999999</v>
      </c>
      <c r="W18" s="19">
        <f t="shared" si="23"/>
        <v>111.21551410934745</v>
      </c>
      <c r="X18" s="19">
        <f t="shared" si="24"/>
        <v>77.850859876543211</v>
      </c>
      <c r="Y18" s="19">
        <v>23000</v>
      </c>
      <c r="Z18" s="19">
        <v>16500</v>
      </c>
      <c r="AA18" s="19">
        <v>16009.9409</v>
      </c>
      <c r="AB18" s="19">
        <f t="shared" si="25"/>
        <v>97.029944848484845</v>
      </c>
      <c r="AC18" s="19">
        <f t="shared" si="26"/>
        <v>69.608438695652168</v>
      </c>
      <c r="AD18" s="19">
        <v>214000</v>
      </c>
      <c r="AE18" s="19">
        <v>142140</v>
      </c>
      <c r="AF18" s="19">
        <v>167129.288</v>
      </c>
      <c r="AG18" s="19">
        <f t="shared" si="27"/>
        <v>117.58075700014071</v>
      </c>
      <c r="AH18" s="19">
        <f t="shared" si="28"/>
        <v>78.097798130841127</v>
      </c>
      <c r="AI18" s="19">
        <v>28020</v>
      </c>
      <c r="AJ18" s="19">
        <v>22383</v>
      </c>
      <c r="AK18" s="19">
        <v>32530.562999999998</v>
      </c>
      <c r="AL18" s="19">
        <f t="shared" si="29"/>
        <v>145.33602734217931</v>
      </c>
      <c r="AM18" s="19">
        <f t="shared" si="30"/>
        <v>116.09765524625266</v>
      </c>
      <c r="AN18" s="19">
        <v>26500</v>
      </c>
      <c r="AO18" s="19">
        <v>19800</v>
      </c>
      <c r="AP18" s="19">
        <v>31467.859799999998</v>
      </c>
      <c r="AQ18" s="19">
        <f t="shared" si="46"/>
        <v>158.92858484848483</v>
      </c>
      <c r="AR18" s="19">
        <f t="shared" si="47"/>
        <v>118.74664075471696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731125.1</v>
      </c>
      <c r="AZ18" s="19">
        <v>548343.82499999995</v>
      </c>
      <c r="BA18" s="19">
        <v>548343.80000000005</v>
      </c>
      <c r="BB18" s="19">
        <v>0</v>
      </c>
      <c r="BC18" s="19">
        <v>0</v>
      </c>
      <c r="BD18" s="19">
        <v>0</v>
      </c>
      <c r="BE18" s="19">
        <v>8168.2</v>
      </c>
      <c r="BF18" s="19">
        <f t="shared" si="31"/>
        <v>6126.15</v>
      </c>
      <c r="BG18" s="19">
        <v>5448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f t="shared" si="7"/>
        <v>22500</v>
      </c>
      <c r="BO18" s="19">
        <f t="shared" si="7"/>
        <v>16300</v>
      </c>
      <c r="BP18" s="19">
        <f t="shared" si="32"/>
        <v>18254.649000000001</v>
      </c>
      <c r="BQ18" s="19">
        <f t="shared" si="8"/>
        <v>111.99171165644172</v>
      </c>
      <c r="BR18" s="19">
        <f t="shared" si="9"/>
        <v>81.131773333333328</v>
      </c>
      <c r="BS18" s="19">
        <v>12000</v>
      </c>
      <c r="BT18" s="19">
        <v>8950</v>
      </c>
      <c r="BU18" s="19">
        <v>8120.183</v>
      </c>
      <c r="BV18" s="19">
        <v>0</v>
      </c>
      <c r="BW18" s="19">
        <f t="shared" si="44"/>
        <v>0</v>
      </c>
      <c r="BX18" s="19">
        <v>0</v>
      </c>
      <c r="BY18" s="19">
        <v>0</v>
      </c>
      <c r="BZ18" s="19">
        <f t="shared" si="34"/>
        <v>0</v>
      </c>
      <c r="CA18" s="19">
        <v>0</v>
      </c>
      <c r="CB18" s="19">
        <v>10500</v>
      </c>
      <c r="CC18" s="19">
        <f t="shared" si="48"/>
        <v>7350</v>
      </c>
      <c r="CD18" s="19">
        <v>10134.466</v>
      </c>
      <c r="CE18" s="19">
        <v>0</v>
      </c>
      <c r="CF18" s="19">
        <v>0</v>
      </c>
      <c r="CG18" s="19">
        <v>0</v>
      </c>
      <c r="CH18" s="19">
        <v>5357</v>
      </c>
      <c r="CI18" s="19">
        <f t="shared" si="40"/>
        <v>3749.9</v>
      </c>
      <c r="CJ18" s="19">
        <v>3777.73</v>
      </c>
      <c r="CK18" s="19">
        <v>0</v>
      </c>
      <c r="CL18" s="19">
        <f t="shared" si="45"/>
        <v>0</v>
      </c>
      <c r="CM18" s="19">
        <v>0</v>
      </c>
      <c r="CN18" s="19">
        <v>316654.7</v>
      </c>
      <c r="CO18" s="19">
        <f t="shared" si="36"/>
        <v>221658.29</v>
      </c>
      <c r="CP18" s="19">
        <v>208741.79199999999</v>
      </c>
      <c r="CQ18" s="19">
        <v>162351</v>
      </c>
      <c r="CR18" s="19">
        <v>121622</v>
      </c>
      <c r="CS18" s="19">
        <v>116936.807</v>
      </c>
      <c r="CT18" s="19">
        <v>12000</v>
      </c>
      <c r="CU18" s="19">
        <f t="shared" si="41"/>
        <v>8400</v>
      </c>
      <c r="CV18" s="19">
        <v>24728.38</v>
      </c>
      <c r="CW18" s="19">
        <v>500</v>
      </c>
      <c r="CX18" s="19">
        <v>350</v>
      </c>
      <c r="CY18" s="19">
        <v>1427.4870000000001</v>
      </c>
      <c r="CZ18" s="19">
        <v>0</v>
      </c>
      <c r="DA18" s="19">
        <v>0</v>
      </c>
      <c r="DB18" s="19">
        <v>0</v>
      </c>
      <c r="DC18" s="19">
        <v>72000</v>
      </c>
      <c r="DD18" s="19">
        <v>50400</v>
      </c>
      <c r="DE18" s="19">
        <v>50853.990299999998</v>
      </c>
      <c r="DF18" s="19">
        <v>0</v>
      </c>
      <c r="DG18" s="19">
        <f t="shared" si="10"/>
        <v>1524625</v>
      </c>
      <c r="DH18" s="19">
        <f t="shared" si="11"/>
        <v>1101511.165</v>
      </c>
      <c r="DI18" s="19">
        <f t="shared" si="12"/>
        <v>1159160.8371999997</v>
      </c>
      <c r="DJ18" s="19">
        <v>0</v>
      </c>
      <c r="DK18" s="19">
        <v>0</v>
      </c>
      <c r="DL18" s="19">
        <v>0</v>
      </c>
      <c r="DM18" s="19">
        <v>0</v>
      </c>
      <c r="DN18" s="19">
        <v>0</v>
      </c>
      <c r="DO18" s="19">
        <v>0</v>
      </c>
      <c r="DP18" s="19">
        <v>0</v>
      </c>
      <c r="DQ18" s="19">
        <v>0</v>
      </c>
      <c r="DR18" s="19">
        <v>0</v>
      </c>
      <c r="DS18" s="19">
        <v>0</v>
      </c>
      <c r="DT18" s="19">
        <v>0</v>
      </c>
      <c r="DU18" s="19">
        <v>0</v>
      </c>
      <c r="DV18" s="19">
        <v>0</v>
      </c>
      <c r="DW18" s="19">
        <v>0</v>
      </c>
      <c r="DX18" s="19">
        <v>0</v>
      </c>
      <c r="DY18" s="19">
        <v>0</v>
      </c>
      <c r="DZ18" s="19">
        <v>0</v>
      </c>
      <c r="EA18" s="19">
        <v>0</v>
      </c>
      <c r="EB18" s="19">
        <v>0</v>
      </c>
      <c r="EC18" s="19">
        <f t="shared" si="13"/>
        <v>0</v>
      </c>
      <c r="ED18" s="19">
        <f t="shared" si="13"/>
        <v>0</v>
      </c>
      <c r="EE18" s="19">
        <f t="shared" si="14"/>
        <v>0</v>
      </c>
    </row>
    <row r="19" spans="1:143" s="20" customFormat="1" ht="22.5" customHeight="1" x14ac:dyDescent="0.2">
      <c r="A19" s="18">
        <v>10</v>
      </c>
      <c r="B19" s="22" t="s">
        <v>53</v>
      </c>
      <c r="C19" s="19">
        <v>16727.719099999998</v>
      </c>
      <c r="D19" s="19">
        <v>12801.4974</v>
      </c>
      <c r="E19" s="19">
        <f t="shared" si="15"/>
        <v>241587.5</v>
      </c>
      <c r="F19" s="19">
        <f t="shared" si="16"/>
        <v>176693.08</v>
      </c>
      <c r="G19" s="19">
        <f t="shared" si="0"/>
        <v>192484.89289999998</v>
      </c>
      <c r="H19" s="19">
        <f t="shared" si="17"/>
        <v>108.93742578939707</v>
      </c>
      <c r="I19" s="19">
        <f t="shared" si="1"/>
        <v>79.675021638122828</v>
      </c>
      <c r="J19" s="19">
        <f t="shared" si="2"/>
        <v>89950.9</v>
      </c>
      <c r="K19" s="19">
        <f t="shared" si="3"/>
        <v>62965.63</v>
      </c>
      <c r="L19" s="19">
        <f t="shared" si="4"/>
        <v>75507.392899999992</v>
      </c>
      <c r="M19" s="19">
        <f t="shared" si="18"/>
        <v>119.91842676711086</v>
      </c>
      <c r="N19" s="19">
        <f t="shared" si="19"/>
        <v>83.942898736977611</v>
      </c>
      <c r="O19" s="19">
        <f t="shared" si="20"/>
        <v>34400</v>
      </c>
      <c r="P19" s="19">
        <f t="shared" si="21"/>
        <v>24080.000000000004</v>
      </c>
      <c r="Q19" s="19">
        <f t="shared" si="22"/>
        <v>28185.850999999999</v>
      </c>
      <c r="R19" s="19">
        <f t="shared" si="5"/>
        <v>117.05087624584716</v>
      </c>
      <c r="S19" s="19">
        <f t="shared" si="6"/>
        <v>81.935613372093016</v>
      </c>
      <c r="T19" s="19">
        <v>4600</v>
      </c>
      <c r="U19" s="19">
        <f t="shared" si="42"/>
        <v>3220</v>
      </c>
      <c r="V19" s="19">
        <v>1929.2429999999999</v>
      </c>
      <c r="W19" s="19">
        <f t="shared" si="23"/>
        <v>59.914378881987574</v>
      </c>
      <c r="X19" s="19">
        <f t="shared" si="24"/>
        <v>41.9400652173913</v>
      </c>
      <c r="Y19" s="19">
        <v>29000</v>
      </c>
      <c r="Z19" s="19">
        <f>Y19/12*8.4</f>
        <v>20300</v>
      </c>
      <c r="AA19" s="19">
        <v>18565.275900000001</v>
      </c>
      <c r="AB19" s="19">
        <f t="shared" si="25"/>
        <v>91.45456108374384</v>
      </c>
      <c r="AC19" s="19">
        <f t="shared" si="26"/>
        <v>64.0181927586207</v>
      </c>
      <c r="AD19" s="19">
        <v>29800</v>
      </c>
      <c r="AE19" s="19">
        <f t="shared" si="43"/>
        <v>20860.000000000004</v>
      </c>
      <c r="AF19" s="19">
        <v>26256.608</v>
      </c>
      <c r="AG19" s="19">
        <f t="shared" si="27"/>
        <v>125.87060402684563</v>
      </c>
      <c r="AH19" s="19">
        <f t="shared" si="28"/>
        <v>88.109422818791955</v>
      </c>
      <c r="AI19" s="19">
        <v>1381</v>
      </c>
      <c r="AJ19" s="19">
        <f>AI19/12*8.4</f>
        <v>966.7</v>
      </c>
      <c r="AK19" s="19">
        <v>1779.95</v>
      </c>
      <c r="AL19" s="19">
        <f t="shared" si="29"/>
        <v>184.12640943415744</v>
      </c>
      <c r="AM19" s="19">
        <f t="shared" si="30"/>
        <v>128.88848660391022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19">
        <v>0</v>
      </c>
      <c r="AY19" s="19">
        <v>151636.6</v>
      </c>
      <c r="AZ19" s="19">
        <v>113727.45</v>
      </c>
      <c r="BA19" s="19">
        <v>113727.5</v>
      </c>
      <c r="BB19" s="19">
        <v>0</v>
      </c>
      <c r="BC19" s="19">
        <v>0</v>
      </c>
      <c r="BD19" s="19">
        <v>0</v>
      </c>
      <c r="BE19" s="19">
        <v>0</v>
      </c>
      <c r="BF19" s="19">
        <f t="shared" si="31"/>
        <v>0</v>
      </c>
      <c r="BG19" s="19">
        <v>3000</v>
      </c>
      <c r="BH19" s="19">
        <v>0</v>
      </c>
      <c r="BI19" s="19">
        <v>0</v>
      </c>
      <c r="BJ19" s="19">
        <v>0</v>
      </c>
      <c r="BK19" s="19">
        <v>0</v>
      </c>
      <c r="BL19" s="19">
        <v>0</v>
      </c>
      <c r="BM19" s="19">
        <v>0</v>
      </c>
      <c r="BN19" s="19">
        <f t="shared" si="7"/>
        <v>7719.9</v>
      </c>
      <c r="BO19" s="19">
        <f t="shared" si="7"/>
        <v>5403.93</v>
      </c>
      <c r="BP19" s="19">
        <f t="shared" si="32"/>
        <v>7842.1379999999999</v>
      </c>
      <c r="BQ19" s="19">
        <f t="shared" si="8"/>
        <v>145.11916327561607</v>
      </c>
      <c r="BR19" s="19">
        <f t="shared" si="9"/>
        <v>101.58341429293125</v>
      </c>
      <c r="BS19" s="19">
        <v>7519.9</v>
      </c>
      <c r="BT19" s="19">
        <f t="shared" si="39"/>
        <v>5263.93</v>
      </c>
      <c r="BU19" s="19">
        <v>7807.1379999999999</v>
      </c>
      <c r="BV19" s="19">
        <v>0</v>
      </c>
      <c r="BW19" s="19">
        <f t="shared" si="44"/>
        <v>0</v>
      </c>
      <c r="BX19" s="19">
        <v>0</v>
      </c>
      <c r="BY19" s="19">
        <v>0</v>
      </c>
      <c r="BZ19" s="19">
        <f t="shared" si="34"/>
        <v>0</v>
      </c>
      <c r="CA19" s="19">
        <v>0</v>
      </c>
      <c r="CB19" s="19">
        <v>200</v>
      </c>
      <c r="CC19" s="19">
        <f t="shared" si="48"/>
        <v>140.00000000000003</v>
      </c>
      <c r="CD19" s="19">
        <v>35</v>
      </c>
      <c r="CE19" s="19">
        <v>0</v>
      </c>
      <c r="CF19" s="19">
        <v>0</v>
      </c>
      <c r="CG19" s="19">
        <v>0</v>
      </c>
      <c r="CH19" s="19">
        <v>0</v>
      </c>
      <c r="CI19" s="19">
        <f t="shared" si="40"/>
        <v>0</v>
      </c>
      <c r="CJ19" s="19">
        <v>0</v>
      </c>
      <c r="CK19" s="19">
        <v>0</v>
      </c>
      <c r="CL19" s="19">
        <f t="shared" si="45"/>
        <v>0</v>
      </c>
      <c r="CM19" s="19">
        <v>0</v>
      </c>
      <c r="CN19" s="19">
        <v>12450</v>
      </c>
      <c r="CO19" s="19">
        <f t="shared" si="36"/>
        <v>8715</v>
      </c>
      <c r="CP19" s="19">
        <v>11616.395</v>
      </c>
      <c r="CQ19" s="19">
        <v>7500</v>
      </c>
      <c r="CR19" s="19">
        <f>CQ19/12*8.4</f>
        <v>5250</v>
      </c>
      <c r="CS19" s="19">
        <v>4975.3850000000002</v>
      </c>
      <c r="CT19" s="19">
        <v>4550</v>
      </c>
      <c r="CU19" s="19">
        <f t="shared" si="41"/>
        <v>3185.0000000000005</v>
      </c>
      <c r="CV19" s="19">
        <v>4567.2830000000004</v>
      </c>
      <c r="CW19" s="19">
        <v>50</v>
      </c>
      <c r="CX19" s="19">
        <v>35.000000000000007</v>
      </c>
      <c r="CY19" s="19">
        <v>1100</v>
      </c>
      <c r="CZ19" s="19">
        <v>0</v>
      </c>
      <c r="DA19" s="19">
        <v>0</v>
      </c>
      <c r="DB19" s="19">
        <v>250</v>
      </c>
      <c r="DC19" s="19">
        <v>400</v>
      </c>
      <c r="DD19" s="19">
        <v>280.00000000000006</v>
      </c>
      <c r="DE19" s="19">
        <v>1850.5</v>
      </c>
      <c r="DF19" s="19">
        <v>0</v>
      </c>
      <c r="DG19" s="19">
        <f t="shared" si="10"/>
        <v>241587.5</v>
      </c>
      <c r="DH19" s="19">
        <f t="shared" si="11"/>
        <v>176693.08</v>
      </c>
      <c r="DI19" s="19">
        <f t="shared" si="12"/>
        <v>192484.89289999998</v>
      </c>
      <c r="DJ19" s="19">
        <v>0</v>
      </c>
      <c r="DK19" s="19">
        <v>0</v>
      </c>
      <c r="DL19" s="19">
        <v>0</v>
      </c>
      <c r="DM19" s="19">
        <v>0</v>
      </c>
      <c r="DN19" s="19">
        <v>0</v>
      </c>
      <c r="DO19" s="19">
        <v>0</v>
      </c>
      <c r="DP19" s="19">
        <v>0</v>
      </c>
      <c r="DQ19" s="19">
        <v>0</v>
      </c>
      <c r="DR19" s="19">
        <v>0</v>
      </c>
      <c r="DS19" s="19">
        <v>0</v>
      </c>
      <c r="DT19" s="19">
        <v>0</v>
      </c>
      <c r="DU19" s="19">
        <v>0</v>
      </c>
      <c r="DV19" s="19">
        <v>0</v>
      </c>
      <c r="DW19" s="19">
        <v>0</v>
      </c>
      <c r="DX19" s="19">
        <v>0</v>
      </c>
      <c r="DY19" s="19">
        <v>9000</v>
      </c>
      <c r="DZ19" s="19">
        <v>0</v>
      </c>
      <c r="EA19" s="19">
        <v>9000</v>
      </c>
      <c r="EB19" s="19">
        <v>0</v>
      </c>
      <c r="EC19" s="19">
        <f t="shared" si="13"/>
        <v>9000</v>
      </c>
      <c r="ED19" s="19">
        <f t="shared" si="13"/>
        <v>0</v>
      </c>
      <c r="EE19" s="19">
        <f t="shared" si="14"/>
        <v>9000</v>
      </c>
    </row>
    <row r="20" spans="1:143" s="20" customFormat="1" ht="22.5" customHeight="1" x14ac:dyDescent="0.2">
      <c r="A20" s="18">
        <v>11</v>
      </c>
      <c r="B20" s="22" t="s">
        <v>54</v>
      </c>
      <c r="C20" s="19">
        <v>39622.456100000003</v>
      </c>
      <c r="D20" s="19">
        <v>83122.035199999998</v>
      </c>
      <c r="E20" s="19">
        <f t="shared" si="15"/>
        <v>188705.9</v>
      </c>
      <c r="F20" s="19">
        <f t="shared" si="16"/>
        <v>120013.67499999999</v>
      </c>
      <c r="G20" s="19">
        <f t="shared" si="0"/>
        <v>155385.9002</v>
      </c>
      <c r="H20" s="19">
        <f t="shared" si="17"/>
        <v>129.47349558289923</v>
      </c>
      <c r="I20" s="19">
        <f t="shared" si="1"/>
        <v>82.342894525290419</v>
      </c>
      <c r="J20" s="19">
        <f t="shared" si="2"/>
        <v>117515</v>
      </c>
      <c r="K20" s="19">
        <f t="shared" si="3"/>
        <v>66620.5</v>
      </c>
      <c r="L20" s="19">
        <f t="shared" si="4"/>
        <v>101971.87520000001</v>
      </c>
      <c r="M20" s="19">
        <f t="shared" si="18"/>
        <v>153.06380948807049</v>
      </c>
      <c r="N20" s="19">
        <f t="shared" si="19"/>
        <v>86.773497170573975</v>
      </c>
      <c r="O20" s="19">
        <f t="shared" si="20"/>
        <v>90000</v>
      </c>
      <c r="P20" s="19">
        <f t="shared" si="21"/>
        <v>48000</v>
      </c>
      <c r="Q20" s="19">
        <f t="shared" si="22"/>
        <v>63002.210200000001</v>
      </c>
      <c r="R20" s="19">
        <f t="shared" si="5"/>
        <v>131.25460458333333</v>
      </c>
      <c r="S20" s="19">
        <f t="shared" si="6"/>
        <v>70.002455777777783</v>
      </c>
      <c r="T20" s="19">
        <v>50000</v>
      </c>
      <c r="U20" s="19">
        <v>28000</v>
      </c>
      <c r="V20" s="19">
        <v>35692.761200000001</v>
      </c>
      <c r="W20" s="19">
        <f t="shared" si="23"/>
        <v>127.47414714285713</v>
      </c>
      <c r="X20" s="19">
        <f t="shared" si="24"/>
        <v>71.385522399999999</v>
      </c>
      <c r="Y20" s="19">
        <v>7400</v>
      </c>
      <c r="Z20" s="19">
        <v>4500</v>
      </c>
      <c r="AA20" s="19">
        <v>5254.0320000000002</v>
      </c>
      <c r="AB20" s="19">
        <f t="shared" si="25"/>
        <v>116.75626666666668</v>
      </c>
      <c r="AC20" s="19">
        <f t="shared" si="26"/>
        <v>71.000432432432433</v>
      </c>
      <c r="AD20" s="19">
        <v>40000</v>
      </c>
      <c r="AE20" s="19">
        <v>20000</v>
      </c>
      <c r="AF20" s="19">
        <v>27309.449000000001</v>
      </c>
      <c r="AG20" s="19">
        <f t="shared" si="27"/>
        <v>136.547245</v>
      </c>
      <c r="AH20" s="19">
        <f t="shared" si="28"/>
        <v>68.273622500000002</v>
      </c>
      <c r="AI20" s="19">
        <v>3100</v>
      </c>
      <c r="AJ20" s="19">
        <v>2250</v>
      </c>
      <c r="AK20" s="19">
        <v>4710</v>
      </c>
      <c r="AL20" s="19">
        <f t="shared" si="29"/>
        <v>209.33333333333331</v>
      </c>
      <c r="AM20" s="19">
        <f t="shared" si="30"/>
        <v>151.93548387096774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71190.899999999994</v>
      </c>
      <c r="AZ20" s="19">
        <v>53393.174999999996</v>
      </c>
      <c r="BA20" s="19">
        <v>53393.2</v>
      </c>
      <c r="BB20" s="19">
        <v>0</v>
      </c>
      <c r="BC20" s="19">
        <v>0</v>
      </c>
      <c r="BD20" s="19">
        <v>0</v>
      </c>
      <c r="BE20" s="19">
        <v>0</v>
      </c>
      <c r="BF20" s="19">
        <f t="shared" si="31"/>
        <v>0</v>
      </c>
      <c r="BG20" s="19">
        <v>0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f t="shared" si="7"/>
        <v>1200</v>
      </c>
      <c r="BO20" s="19">
        <f t="shared" si="7"/>
        <v>800</v>
      </c>
      <c r="BP20" s="19">
        <f t="shared" si="32"/>
        <v>968.2</v>
      </c>
      <c r="BQ20" s="19">
        <f t="shared" si="8"/>
        <v>121.02500000000001</v>
      </c>
      <c r="BR20" s="19">
        <f t="shared" si="9"/>
        <v>80.683333333333337</v>
      </c>
      <c r="BS20" s="19">
        <v>1200</v>
      </c>
      <c r="BT20" s="19">
        <v>800</v>
      </c>
      <c r="BU20" s="19">
        <v>968.2</v>
      </c>
      <c r="BV20" s="19">
        <v>0</v>
      </c>
      <c r="BW20" s="19">
        <f t="shared" si="44"/>
        <v>0</v>
      </c>
      <c r="BX20" s="19">
        <v>0</v>
      </c>
      <c r="BY20" s="19">
        <v>0</v>
      </c>
      <c r="BZ20" s="19">
        <f t="shared" si="34"/>
        <v>0</v>
      </c>
      <c r="CA20" s="19">
        <v>0</v>
      </c>
      <c r="CB20" s="19">
        <v>0</v>
      </c>
      <c r="CC20" s="19">
        <f t="shared" si="48"/>
        <v>0</v>
      </c>
      <c r="CD20" s="19">
        <v>0</v>
      </c>
      <c r="CE20" s="19">
        <v>0</v>
      </c>
      <c r="CF20" s="19">
        <v>0</v>
      </c>
      <c r="CG20" s="19">
        <v>0</v>
      </c>
      <c r="CH20" s="19">
        <v>0</v>
      </c>
      <c r="CI20" s="19">
        <f t="shared" si="40"/>
        <v>0</v>
      </c>
      <c r="CJ20" s="19">
        <v>20.824999999999999</v>
      </c>
      <c r="CK20" s="19">
        <v>0</v>
      </c>
      <c r="CL20" s="19">
        <f t="shared" si="45"/>
        <v>0</v>
      </c>
      <c r="CM20" s="19">
        <v>0</v>
      </c>
      <c r="CN20" s="19">
        <v>10715</v>
      </c>
      <c r="CO20" s="19">
        <f t="shared" si="36"/>
        <v>7500.5</v>
      </c>
      <c r="CP20" s="19">
        <v>8819.56</v>
      </c>
      <c r="CQ20" s="19">
        <v>10000</v>
      </c>
      <c r="CR20" s="19">
        <v>3500</v>
      </c>
      <c r="CS20" s="19">
        <v>7467.56</v>
      </c>
      <c r="CT20" s="19">
        <v>5000</v>
      </c>
      <c r="CU20" s="19">
        <f t="shared" si="41"/>
        <v>3500.0000000000005</v>
      </c>
      <c r="CV20" s="19">
        <v>19117.873</v>
      </c>
      <c r="CW20" s="19">
        <v>100</v>
      </c>
      <c r="CX20" s="19">
        <v>70.000000000000014</v>
      </c>
      <c r="CY20" s="19">
        <v>100</v>
      </c>
      <c r="CZ20" s="19">
        <v>0</v>
      </c>
      <c r="DA20" s="19">
        <v>0</v>
      </c>
      <c r="DB20" s="19">
        <v>0</v>
      </c>
      <c r="DC20" s="19">
        <v>0</v>
      </c>
      <c r="DD20" s="19">
        <v>0</v>
      </c>
      <c r="DE20" s="19">
        <v>0</v>
      </c>
      <c r="DF20" s="19">
        <v>0</v>
      </c>
      <c r="DG20" s="19">
        <f t="shared" si="10"/>
        <v>188705.9</v>
      </c>
      <c r="DH20" s="19">
        <f t="shared" si="11"/>
        <v>120013.67499999999</v>
      </c>
      <c r="DI20" s="19">
        <f t="shared" si="12"/>
        <v>155385.9002</v>
      </c>
      <c r="DJ20" s="19">
        <v>0</v>
      </c>
      <c r="DK20" s="19">
        <v>0</v>
      </c>
      <c r="DL20" s="19">
        <v>0</v>
      </c>
      <c r="DM20" s="19">
        <v>0</v>
      </c>
      <c r="DN20" s="19">
        <v>0</v>
      </c>
      <c r="DO20" s="19">
        <v>0</v>
      </c>
      <c r="DP20" s="19">
        <v>0</v>
      </c>
      <c r="DQ20" s="19">
        <v>0</v>
      </c>
      <c r="DR20" s="19">
        <v>0</v>
      </c>
      <c r="DS20" s="19">
        <v>0</v>
      </c>
      <c r="DT20" s="19">
        <v>0</v>
      </c>
      <c r="DU20" s="19">
        <v>0</v>
      </c>
      <c r="DV20" s="19">
        <v>0</v>
      </c>
      <c r="DW20" s="19">
        <v>0</v>
      </c>
      <c r="DX20" s="19">
        <v>0</v>
      </c>
      <c r="DY20" s="19">
        <v>0</v>
      </c>
      <c r="DZ20" s="19">
        <v>0</v>
      </c>
      <c r="EA20" s="19">
        <v>0</v>
      </c>
      <c r="EB20" s="19">
        <v>0</v>
      </c>
      <c r="EC20" s="19">
        <f t="shared" si="13"/>
        <v>0</v>
      </c>
      <c r="ED20" s="19">
        <f t="shared" si="13"/>
        <v>0</v>
      </c>
      <c r="EE20" s="19">
        <f t="shared" si="14"/>
        <v>0</v>
      </c>
    </row>
    <row r="21" spans="1:143" s="20" customFormat="1" ht="22.5" customHeight="1" x14ac:dyDescent="0.2">
      <c r="A21" s="18">
        <v>12</v>
      </c>
      <c r="B21" s="22" t="s">
        <v>55</v>
      </c>
      <c r="C21" s="19">
        <v>14015.0712</v>
      </c>
      <c r="D21" s="19">
        <v>12421.972</v>
      </c>
      <c r="E21" s="19">
        <f t="shared" si="15"/>
        <v>105895.7</v>
      </c>
      <c r="F21" s="19">
        <f t="shared" si="16"/>
        <v>77439.274999999994</v>
      </c>
      <c r="G21" s="19">
        <f t="shared" si="0"/>
        <v>84124.960999999996</v>
      </c>
      <c r="H21" s="19">
        <f t="shared" si="17"/>
        <v>108.63345634369641</v>
      </c>
      <c r="I21" s="19">
        <f t="shared" si="1"/>
        <v>79.441338033555652</v>
      </c>
      <c r="J21" s="19">
        <f t="shared" si="2"/>
        <v>39650</v>
      </c>
      <c r="K21" s="19">
        <f t="shared" si="3"/>
        <v>27755</v>
      </c>
      <c r="L21" s="19">
        <f t="shared" si="4"/>
        <v>35243.722999999998</v>
      </c>
      <c r="M21" s="19">
        <f t="shared" si="18"/>
        <v>126.98152765267518</v>
      </c>
      <c r="N21" s="19">
        <f t="shared" si="19"/>
        <v>88.88706935687263</v>
      </c>
      <c r="O21" s="19">
        <f t="shared" si="20"/>
        <v>14500</v>
      </c>
      <c r="P21" s="19">
        <f t="shared" si="21"/>
        <v>10150</v>
      </c>
      <c r="Q21" s="19">
        <f t="shared" si="22"/>
        <v>11771.66</v>
      </c>
      <c r="R21" s="19">
        <f t="shared" si="5"/>
        <v>115.97694581280788</v>
      </c>
      <c r="S21" s="19">
        <f t="shared" si="6"/>
        <v>81.183862068965524</v>
      </c>
      <c r="T21" s="19">
        <v>2200</v>
      </c>
      <c r="U21" s="19">
        <f t="shared" si="42"/>
        <v>1540.0000000000002</v>
      </c>
      <c r="V21" s="19">
        <v>777.95</v>
      </c>
      <c r="W21" s="19">
        <f t="shared" si="23"/>
        <v>50.516233766233768</v>
      </c>
      <c r="X21" s="19">
        <f t="shared" si="24"/>
        <v>35.361363636363642</v>
      </c>
      <c r="Y21" s="19">
        <v>6700</v>
      </c>
      <c r="Z21" s="19">
        <f>Y21/12*8.4</f>
        <v>4690.0000000000009</v>
      </c>
      <c r="AA21" s="19">
        <v>3374.7469999999998</v>
      </c>
      <c r="AB21" s="19">
        <f t="shared" si="25"/>
        <v>71.956226012793152</v>
      </c>
      <c r="AC21" s="19">
        <f t="shared" si="26"/>
        <v>50.369358208955219</v>
      </c>
      <c r="AD21" s="19">
        <v>12300</v>
      </c>
      <c r="AE21" s="19">
        <f t="shared" si="43"/>
        <v>8610</v>
      </c>
      <c r="AF21" s="19">
        <v>10993.71</v>
      </c>
      <c r="AG21" s="19">
        <f t="shared" si="27"/>
        <v>127.68536585365852</v>
      </c>
      <c r="AH21" s="19">
        <f t="shared" si="28"/>
        <v>89.379756097560971</v>
      </c>
      <c r="AI21" s="19">
        <v>1200</v>
      </c>
      <c r="AJ21" s="19">
        <f>AI21/12*8.4</f>
        <v>840</v>
      </c>
      <c r="AK21" s="19">
        <v>1267.32</v>
      </c>
      <c r="AL21" s="19">
        <f t="shared" si="29"/>
        <v>150.87142857142857</v>
      </c>
      <c r="AM21" s="19">
        <f t="shared" si="30"/>
        <v>105.61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66245.7</v>
      </c>
      <c r="AZ21" s="19">
        <v>49684.274999999994</v>
      </c>
      <c r="BA21" s="19">
        <v>49684.3</v>
      </c>
      <c r="BB21" s="19">
        <v>0</v>
      </c>
      <c r="BC21" s="19">
        <v>0</v>
      </c>
      <c r="BD21" s="19">
        <v>0</v>
      </c>
      <c r="BE21" s="19">
        <v>0</v>
      </c>
      <c r="BF21" s="19">
        <f t="shared" si="31"/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f t="shared" si="7"/>
        <v>5200</v>
      </c>
      <c r="BO21" s="19">
        <f t="shared" si="7"/>
        <v>3640</v>
      </c>
      <c r="BP21" s="19">
        <f t="shared" si="32"/>
        <v>3483.6010000000001</v>
      </c>
      <c r="BQ21" s="19">
        <f t="shared" si="8"/>
        <v>95.703324175824179</v>
      </c>
      <c r="BR21" s="19">
        <f t="shared" si="9"/>
        <v>66.992326923076931</v>
      </c>
      <c r="BS21" s="19">
        <v>5200</v>
      </c>
      <c r="BT21" s="19">
        <f t="shared" si="39"/>
        <v>3640</v>
      </c>
      <c r="BU21" s="19">
        <v>3483.6010000000001</v>
      </c>
      <c r="BV21" s="19">
        <v>0</v>
      </c>
      <c r="BW21" s="19">
        <f t="shared" si="44"/>
        <v>0</v>
      </c>
      <c r="BX21" s="19">
        <v>0</v>
      </c>
      <c r="BY21" s="19">
        <v>0</v>
      </c>
      <c r="BZ21" s="19">
        <f t="shared" si="34"/>
        <v>0</v>
      </c>
      <c r="CA21" s="19">
        <v>0</v>
      </c>
      <c r="CB21" s="19">
        <v>0</v>
      </c>
      <c r="CC21" s="19">
        <f t="shared" si="48"/>
        <v>0</v>
      </c>
      <c r="CD21" s="19">
        <v>0</v>
      </c>
      <c r="CE21" s="19">
        <v>0</v>
      </c>
      <c r="CF21" s="19">
        <v>0</v>
      </c>
      <c r="CG21" s="19">
        <v>0</v>
      </c>
      <c r="CH21" s="19">
        <v>0</v>
      </c>
      <c r="CI21" s="19">
        <f t="shared" si="40"/>
        <v>0</v>
      </c>
      <c r="CJ21" s="19">
        <v>0</v>
      </c>
      <c r="CK21" s="19">
        <v>850</v>
      </c>
      <c r="CL21" s="19">
        <f t="shared" si="45"/>
        <v>595</v>
      </c>
      <c r="CM21" s="19">
        <v>699.5</v>
      </c>
      <c r="CN21" s="19">
        <v>5600</v>
      </c>
      <c r="CO21" s="19">
        <f t="shared" si="36"/>
        <v>3920.0000000000005</v>
      </c>
      <c r="CP21" s="19">
        <v>1367.6369999999999</v>
      </c>
      <c r="CQ21" s="19">
        <v>5500</v>
      </c>
      <c r="CR21" s="19">
        <f>CQ21/12*8.4</f>
        <v>3850</v>
      </c>
      <c r="CS21" s="19">
        <v>1202.337</v>
      </c>
      <c r="CT21" s="19">
        <v>5000</v>
      </c>
      <c r="CU21" s="19">
        <f t="shared" si="41"/>
        <v>3500.0000000000005</v>
      </c>
      <c r="CV21" s="19">
        <v>12341.883</v>
      </c>
      <c r="CW21" s="19">
        <v>100</v>
      </c>
      <c r="CX21" s="19">
        <v>70.000000000000014</v>
      </c>
      <c r="CY21" s="19">
        <v>200</v>
      </c>
      <c r="CZ21" s="19">
        <v>0</v>
      </c>
      <c r="DA21" s="19">
        <v>0</v>
      </c>
      <c r="DB21" s="19">
        <v>0</v>
      </c>
      <c r="DC21" s="19">
        <v>500</v>
      </c>
      <c r="DD21" s="19">
        <v>350</v>
      </c>
      <c r="DE21" s="19">
        <v>737.375</v>
      </c>
      <c r="DF21" s="19">
        <v>0</v>
      </c>
      <c r="DG21" s="19">
        <f t="shared" si="10"/>
        <v>105895.7</v>
      </c>
      <c r="DH21" s="19">
        <f t="shared" si="11"/>
        <v>77439.274999999994</v>
      </c>
      <c r="DI21" s="19">
        <f t="shared" si="12"/>
        <v>84928.023000000001</v>
      </c>
      <c r="DJ21" s="19">
        <v>0</v>
      </c>
      <c r="DK21" s="19">
        <v>0</v>
      </c>
      <c r="DL21" s="19">
        <v>0</v>
      </c>
      <c r="DM21" s="19">
        <v>0</v>
      </c>
      <c r="DN21" s="19">
        <v>0</v>
      </c>
      <c r="DO21" s="19">
        <v>-803.06200000000001</v>
      </c>
      <c r="DP21" s="19">
        <v>0</v>
      </c>
      <c r="DQ21" s="19">
        <v>0</v>
      </c>
      <c r="DR21" s="19">
        <v>0</v>
      </c>
      <c r="DS21" s="19">
        <v>0</v>
      </c>
      <c r="DT21" s="19">
        <v>0</v>
      </c>
      <c r="DU21" s="19">
        <v>0</v>
      </c>
      <c r="DV21" s="19">
        <v>0</v>
      </c>
      <c r="DW21" s="19">
        <v>0</v>
      </c>
      <c r="DX21" s="19">
        <v>0</v>
      </c>
      <c r="DY21" s="19">
        <v>2500</v>
      </c>
      <c r="DZ21" s="19">
        <v>0</v>
      </c>
      <c r="EA21" s="19">
        <v>2500</v>
      </c>
      <c r="EB21" s="19">
        <v>0</v>
      </c>
      <c r="EC21" s="19">
        <f t="shared" si="13"/>
        <v>2500</v>
      </c>
      <c r="ED21" s="19">
        <f t="shared" si="13"/>
        <v>0</v>
      </c>
      <c r="EE21" s="19">
        <f t="shared" si="14"/>
        <v>1696.9380000000001</v>
      </c>
    </row>
    <row r="22" spans="1:143" s="21" customFormat="1" ht="22.5" customHeight="1" x14ac:dyDescent="0.2">
      <c r="A22" s="18">
        <v>13</v>
      </c>
      <c r="B22" s="22" t="s">
        <v>56</v>
      </c>
      <c r="C22" s="19">
        <v>32469.397099999998</v>
      </c>
      <c r="D22" s="19">
        <v>7248.1346000000003</v>
      </c>
      <c r="E22" s="19">
        <f t="shared" si="15"/>
        <v>87906</v>
      </c>
      <c r="F22" s="19">
        <f t="shared" si="16"/>
        <v>63835.5</v>
      </c>
      <c r="G22" s="19">
        <f t="shared" si="0"/>
        <v>70478.42839999999</v>
      </c>
      <c r="H22" s="19">
        <f t="shared" si="17"/>
        <v>110.4063231274134</v>
      </c>
      <c r="I22" s="19">
        <f t="shared" si="1"/>
        <v>80.174764407435205</v>
      </c>
      <c r="J22" s="19">
        <f t="shared" si="2"/>
        <v>50592</v>
      </c>
      <c r="K22" s="19">
        <f t="shared" si="3"/>
        <v>35850</v>
      </c>
      <c r="L22" s="19">
        <f t="shared" si="4"/>
        <v>42482.928400000004</v>
      </c>
      <c r="M22" s="19">
        <f t="shared" si="18"/>
        <v>118.50189232914926</v>
      </c>
      <c r="N22" s="19">
        <f t="shared" si="19"/>
        <v>83.971632669196723</v>
      </c>
      <c r="O22" s="19">
        <f t="shared" si="20"/>
        <v>21700</v>
      </c>
      <c r="P22" s="19">
        <f t="shared" si="21"/>
        <v>17000</v>
      </c>
      <c r="Q22" s="19">
        <f t="shared" si="22"/>
        <v>18434.8714</v>
      </c>
      <c r="R22" s="19">
        <f t="shared" si="5"/>
        <v>108.44042</v>
      </c>
      <c r="S22" s="19">
        <f t="shared" si="6"/>
        <v>84.953324423963139</v>
      </c>
      <c r="T22" s="19">
        <v>8500</v>
      </c>
      <c r="U22" s="19">
        <f t="shared" si="42"/>
        <v>5950.0000000000009</v>
      </c>
      <c r="V22" s="19">
        <v>6661.1994000000004</v>
      </c>
      <c r="W22" s="19">
        <f t="shared" si="23"/>
        <v>111.95293109243696</v>
      </c>
      <c r="X22" s="19">
        <f t="shared" si="24"/>
        <v>78.367051764705892</v>
      </c>
      <c r="Y22" s="19">
        <v>12000</v>
      </c>
      <c r="Z22" s="19">
        <v>9000</v>
      </c>
      <c r="AA22" s="19">
        <v>9025.6319999999996</v>
      </c>
      <c r="AB22" s="19">
        <f t="shared" si="25"/>
        <v>100.28479999999999</v>
      </c>
      <c r="AC22" s="19">
        <f t="shared" si="26"/>
        <v>75.213599999999985</v>
      </c>
      <c r="AD22" s="19">
        <v>13200</v>
      </c>
      <c r="AE22" s="19">
        <v>11050</v>
      </c>
      <c r="AF22" s="19">
        <v>11773.672</v>
      </c>
      <c r="AG22" s="19">
        <f t="shared" si="27"/>
        <v>106.54906787330319</v>
      </c>
      <c r="AH22" s="19">
        <f t="shared" si="28"/>
        <v>89.194484848484862</v>
      </c>
      <c r="AI22" s="19">
        <v>2886</v>
      </c>
      <c r="AJ22" s="19">
        <v>2400</v>
      </c>
      <c r="AK22" s="19">
        <v>1576.68</v>
      </c>
      <c r="AL22" s="19">
        <f t="shared" si="29"/>
        <v>65.695000000000007</v>
      </c>
      <c r="AM22" s="19">
        <f t="shared" si="30"/>
        <v>54.632016632016636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37314</v>
      </c>
      <c r="AZ22" s="19">
        <v>27985.5</v>
      </c>
      <c r="BA22" s="19">
        <v>27985.5</v>
      </c>
      <c r="BB22" s="19">
        <v>0</v>
      </c>
      <c r="BC22" s="19">
        <v>0</v>
      </c>
      <c r="BD22" s="19">
        <v>0</v>
      </c>
      <c r="BE22" s="19">
        <v>0</v>
      </c>
      <c r="BF22" s="19">
        <f t="shared" si="31"/>
        <v>0</v>
      </c>
      <c r="BG22" s="19">
        <v>10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f t="shared" si="7"/>
        <v>6506</v>
      </c>
      <c r="BO22" s="19">
        <f t="shared" si="7"/>
        <v>2200</v>
      </c>
      <c r="BP22" s="19">
        <f t="shared" si="32"/>
        <v>6506.7</v>
      </c>
      <c r="BQ22" s="19">
        <f t="shared" si="8"/>
        <v>295.7590909090909</v>
      </c>
      <c r="BR22" s="19">
        <f t="shared" si="9"/>
        <v>100.01075929910851</v>
      </c>
      <c r="BS22" s="19">
        <v>6506</v>
      </c>
      <c r="BT22" s="19">
        <v>2200</v>
      </c>
      <c r="BU22" s="19">
        <v>6506.7</v>
      </c>
      <c r="BV22" s="19">
        <v>0</v>
      </c>
      <c r="BW22" s="19">
        <f t="shared" si="44"/>
        <v>0</v>
      </c>
      <c r="BX22" s="19">
        <v>0</v>
      </c>
      <c r="BY22" s="19">
        <v>0</v>
      </c>
      <c r="BZ22" s="19">
        <f t="shared" si="34"/>
        <v>0</v>
      </c>
      <c r="CA22" s="19">
        <v>0</v>
      </c>
      <c r="CB22" s="19">
        <v>0</v>
      </c>
      <c r="CC22" s="19">
        <f t="shared" si="48"/>
        <v>0</v>
      </c>
      <c r="CD22" s="19">
        <v>0</v>
      </c>
      <c r="CE22" s="19">
        <v>0</v>
      </c>
      <c r="CF22" s="19">
        <v>0</v>
      </c>
      <c r="CG22" s="19">
        <v>0</v>
      </c>
      <c r="CH22" s="19">
        <v>0</v>
      </c>
      <c r="CI22" s="19">
        <f t="shared" si="40"/>
        <v>0</v>
      </c>
      <c r="CJ22" s="19">
        <v>0</v>
      </c>
      <c r="CK22" s="19">
        <v>0</v>
      </c>
      <c r="CL22" s="19">
        <f t="shared" si="45"/>
        <v>0</v>
      </c>
      <c r="CM22" s="19">
        <v>0</v>
      </c>
      <c r="CN22" s="19">
        <v>7500</v>
      </c>
      <c r="CO22" s="19">
        <f t="shared" si="36"/>
        <v>5250</v>
      </c>
      <c r="CP22" s="19">
        <v>3958.9549999999999</v>
      </c>
      <c r="CQ22" s="19">
        <v>2000</v>
      </c>
      <c r="CR22" s="19">
        <v>1500</v>
      </c>
      <c r="CS22" s="19">
        <v>2074.8130000000001</v>
      </c>
      <c r="CT22" s="19">
        <v>0</v>
      </c>
      <c r="CU22" s="19">
        <f t="shared" si="41"/>
        <v>0</v>
      </c>
      <c r="CV22" s="19">
        <v>2780.09</v>
      </c>
      <c r="CW22" s="19">
        <v>0</v>
      </c>
      <c r="CX22" s="19">
        <v>0</v>
      </c>
      <c r="CY22" s="19">
        <v>200</v>
      </c>
      <c r="CZ22" s="19">
        <v>0</v>
      </c>
      <c r="DA22" s="19">
        <v>0</v>
      </c>
      <c r="DB22" s="19">
        <v>0</v>
      </c>
      <c r="DC22" s="19">
        <v>0</v>
      </c>
      <c r="DD22" s="19">
        <v>0</v>
      </c>
      <c r="DE22" s="19">
        <v>0</v>
      </c>
      <c r="DF22" s="19">
        <v>0</v>
      </c>
      <c r="DG22" s="19">
        <f t="shared" si="10"/>
        <v>87906</v>
      </c>
      <c r="DH22" s="19">
        <f t="shared" si="11"/>
        <v>63835.5</v>
      </c>
      <c r="DI22" s="19">
        <f t="shared" si="12"/>
        <v>70478.42839999999</v>
      </c>
      <c r="DJ22" s="19">
        <v>0</v>
      </c>
      <c r="DK22" s="19">
        <v>0</v>
      </c>
      <c r="DL22" s="19">
        <v>0</v>
      </c>
      <c r="DM22" s="19">
        <v>0</v>
      </c>
      <c r="DN22" s="19">
        <v>0</v>
      </c>
      <c r="DO22" s="19">
        <v>0</v>
      </c>
      <c r="DP22" s="19">
        <v>0</v>
      </c>
      <c r="DQ22" s="19">
        <v>0</v>
      </c>
      <c r="DR22" s="19">
        <v>0</v>
      </c>
      <c r="DS22" s="19">
        <v>0</v>
      </c>
      <c r="DT22" s="19">
        <v>0</v>
      </c>
      <c r="DU22" s="19">
        <v>0</v>
      </c>
      <c r="DV22" s="19">
        <v>0</v>
      </c>
      <c r="DW22" s="19">
        <v>0</v>
      </c>
      <c r="DX22" s="19">
        <v>0</v>
      </c>
      <c r="DY22" s="19">
        <v>0</v>
      </c>
      <c r="DZ22" s="19">
        <v>0</v>
      </c>
      <c r="EA22" s="19">
        <v>0</v>
      </c>
      <c r="EB22" s="19">
        <v>0</v>
      </c>
      <c r="EC22" s="19">
        <f t="shared" si="13"/>
        <v>0</v>
      </c>
      <c r="ED22" s="19">
        <f t="shared" si="13"/>
        <v>0</v>
      </c>
      <c r="EE22" s="19">
        <f t="shared" si="14"/>
        <v>0</v>
      </c>
      <c r="EH22" s="20"/>
      <c r="EJ22" s="20"/>
      <c r="EK22" s="20"/>
      <c r="EM22" s="20"/>
    </row>
    <row r="23" spans="1:143" s="21" customFormat="1" ht="22.5" customHeight="1" x14ac:dyDescent="0.2">
      <c r="A23" s="18">
        <v>14</v>
      </c>
      <c r="B23" s="22" t="s">
        <v>57</v>
      </c>
      <c r="C23" s="19">
        <v>3389.3292000000001</v>
      </c>
      <c r="D23" s="19">
        <v>21438.407500000001</v>
      </c>
      <c r="E23" s="19">
        <f t="shared" si="15"/>
        <v>110013.30000000002</v>
      </c>
      <c r="F23" s="19">
        <f t="shared" si="16"/>
        <v>83982.39</v>
      </c>
      <c r="G23" s="19">
        <f t="shared" si="0"/>
        <v>85027.312000000005</v>
      </c>
      <c r="H23" s="19">
        <f t="shared" si="17"/>
        <v>101.24421560281864</v>
      </c>
      <c r="I23" s="19">
        <f t="shared" si="1"/>
        <v>77.288211516243948</v>
      </c>
      <c r="J23" s="19">
        <f t="shared" si="2"/>
        <v>46176.5</v>
      </c>
      <c r="K23" s="19">
        <f t="shared" si="3"/>
        <v>36104.79</v>
      </c>
      <c r="L23" s="19">
        <f t="shared" si="4"/>
        <v>37149.712</v>
      </c>
      <c r="M23" s="19">
        <f t="shared" si="18"/>
        <v>102.89413676135493</v>
      </c>
      <c r="N23" s="19">
        <f t="shared" si="19"/>
        <v>80.451554362067284</v>
      </c>
      <c r="O23" s="19">
        <f t="shared" si="20"/>
        <v>33097.800000000003</v>
      </c>
      <c r="P23" s="19">
        <f t="shared" si="21"/>
        <v>26612.29</v>
      </c>
      <c r="Q23" s="19">
        <f t="shared" si="22"/>
        <v>20289.386999999999</v>
      </c>
      <c r="R23" s="19">
        <f t="shared" si="5"/>
        <v>76.240665497031628</v>
      </c>
      <c r="S23" s="19">
        <f t="shared" si="6"/>
        <v>61.301316099559479</v>
      </c>
      <c r="T23" s="19">
        <v>14066.1</v>
      </c>
      <c r="U23" s="19">
        <v>13290.1</v>
      </c>
      <c r="V23" s="19">
        <v>12780.085999999999</v>
      </c>
      <c r="W23" s="19">
        <f t="shared" si="23"/>
        <v>96.16245174979872</v>
      </c>
      <c r="X23" s="19">
        <f t="shared" si="24"/>
        <v>90.85735207342475</v>
      </c>
      <c r="Y23" s="19">
        <v>1493</v>
      </c>
      <c r="Z23" s="19">
        <v>1189.3</v>
      </c>
      <c r="AA23" s="19">
        <v>1183.0409999999999</v>
      </c>
      <c r="AB23" s="19">
        <f t="shared" si="25"/>
        <v>99.47372403935087</v>
      </c>
      <c r="AC23" s="19">
        <f t="shared" si="26"/>
        <v>79.239182853315469</v>
      </c>
      <c r="AD23" s="19">
        <v>19031.7</v>
      </c>
      <c r="AE23" s="19">
        <f t="shared" si="43"/>
        <v>13322.190000000002</v>
      </c>
      <c r="AF23" s="19">
        <v>7509.3010000000004</v>
      </c>
      <c r="AG23" s="19">
        <f t="shared" si="27"/>
        <v>56.366866108350045</v>
      </c>
      <c r="AH23" s="19">
        <f t="shared" si="28"/>
        <v>39.456806275845032</v>
      </c>
      <c r="AI23" s="19">
        <v>2166.1</v>
      </c>
      <c r="AJ23" s="19">
        <v>1628</v>
      </c>
      <c r="AK23" s="19">
        <v>2764.74</v>
      </c>
      <c r="AL23" s="19">
        <f t="shared" si="29"/>
        <v>169.82432432432429</v>
      </c>
      <c r="AM23" s="19">
        <f t="shared" si="30"/>
        <v>127.63676653894096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63836.800000000003</v>
      </c>
      <c r="AZ23" s="19">
        <v>47877.600000000006</v>
      </c>
      <c r="BA23" s="19">
        <v>47877.599999999999</v>
      </c>
      <c r="BB23" s="19">
        <v>0</v>
      </c>
      <c r="BC23" s="19">
        <v>0</v>
      </c>
      <c r="BD23" s="19">
        <v>0</v>
      </c>
      <c r="BE23" s="19">
        <v>0</v>
      </c>
      <c r="BF23" s="19">
        <f t="shared" si="31"/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f t="shared" si="7"/>
        <v>1383.6</v>
      </c>
      <c r="BO23" s="19">
        <f t="shared" si="7"/>
        <v>1050</v>
      </c>
      <c r="BP23" s="19">
        <f t="shared" si="32"/>
        <v>873.88</v>
      </c>
      <c r="BQ23" s="19">
        <f t="shared" si="8"/>
        <v>83.226666666666674</v>
      </c>
      <c r="BR23" s="19">
        <f t="shared" si="9"/>
        <v>63.159872795605665</v>
      </c>
      <c r="BS23" s="19">
        <v>0</v>
      </c>
      <c r="BT23" s="19">
        <f t="shared" si="39"/>
        <v>0</v>
      </c>
      <c r="BU23" s="19">
        <v>0</v>
      </c>
      <c r="BV23" s="19">
        <v>1383.6</v>
      </c>
      <c r="BW23" s="19">
        <v>1050</v>
      </c>
      <c r="BX23" s="19">
        <v>873.88</v>
      </c>
      <c r="BY23" s="19">
        <v>0</v>
      </c>
      <c r="BZ23" s="19">
        <f t="shared" si="34"/>
        <v>0</v>
      </c>
      <c r="CA23" s="19">
        <v>0</v>
      </c>
      <c r="CB23" s="19">
        <v>0</v>
      </c>
      <c r="CC23" s="19">
        <f t="shared" si="48"/>
        <v>0</v>
      </c>
      <c r="CD23" s="19">
        <v>0</v>
      </c>
      <c r="CE23" s="19">
        <v>0</v>
      </c>
      <c r="CF23" s="19">
        <v>0</v>
      </c>
      <c r="CG23" s="19">
        <v>0</v>
      </c>
      <c r="CH23" s="19">
        <v>0</v>
      </c>
      <c r="CI23" s="19">
        <f t="shared" si="40"/>
        <v>0</v>
      </c>
      <c r="CJ23" s="19">
        <v>0</v>
      </c>
      <c r="CK23" s="19">
        <v>1155</v>
      </c>
      <c r="CL23" s="19">
        <f t="shared" si="45"/>
        <v>808.5</v>
      </c>
      <c r="CM23" s="19">
        <v>633.9</v>
      </c>
      <c r="CN23" s="19">
        <v>6881</v>
      </c>
      <c r="CO23" s="19">
        <f t="shared" si="36"/>
        <v>4816.7</v>
      </c>
      <c r="CP23" s="19">
        <v>3493.7919999999999</v>
      </c>
      <c r="CQ23" s="19">
        <v>6881</v>
      </c>
      <c r="CR23" s="19">
        <v>6765</v>
      </c>
      <c r="CS23" s="19">
        <v>3383.7919999999999</v>
      </c>
      <c r="CT23" s="19">
        <v>0</v>
      </c>
      <c r="CU23" s="19">
        <f t="shared" si="41"/>
        <v>0</v>
      </c>
      <c r="CV23" s="19">
        <v>5965.607</v>
      </c>
      <c r="CW23" s="19">
        <v>0</v>
      </c>
      <c r="CX23" s="19">
        <v>0</v>
      </c>
      <c r="CY23" s="19">
        <v>60</v>
      </c>
      <c r="CZ23" s="19">
        <v>0</v>
      </c>
      <c r="DA23" s="19">
        <v>0</v>
      </c>
      <c r="DB23" s="19">
        <v>0</v>
      </c>
      <c r="DC23" s="19">
        <v>0</v>
      </c>
      <c r="DD23" s="19">
        <v>0</v>
      </c>
      <c r="DE23" s="19">
        <v>1885.365</v>
      </c>
      <c r="DF23" s="19">
        <v>0</v>
      </c>
      <c r="DG23" s="19">
        <f t="shared" si="10"/>
        <v>110013.30000000002</v>
      </c>
      <c r="DH23" s="19">
        <f t="shared" si="11"/>
        <v>83982.39</v>
      </c>
      <c r="DI23" s="19">
        <f t="shared" si="12"/>
        <v>85027.312000000005</v>
      </c>
      <c r="DJ23" s="19">
        <v>0</v>
      </c>
      <c r="DK23" s="19">
        <v>0</v>
      </c>
      <c r="DL23" s="19">
        <v>0</v>
      </c>
      <c r="DM23" s="19">
        <v>0</v>
      </c>
      <c r="DN23" s="19">
        <v>0</v>
      </c>
      <c r="DO23" s="19">
        <v>0</v>
      </c>
      <c r="DP23" s="19">
        <v>0</v>
      </c>
      <c r="DQ23" s="19">
        <v>0</v>
      </c>
      <c r="DR23" s="19">
        <v>0</v>
      </c>
      <c r="DS23" s="19">
        <v>0</v>
      </c>
      <c r="DT23" s="19">
        <v>0</v>
      </c>
      <c r="DU23" s="19">
        <v>0</v>
      </c>
      <c r="DV23" s="19">
        <v>0</v>
      </c>
      <c r="DW23" s="19">
        <v>0</v>
      </c>
      <c r="DX23" s="19">
        <v>0</v>
      </c>
      <c r="DY23" s="19">
        <v>0</v>
      </c>
      <c r="DZ23" s="19">
        <v>0</v>
      </c>
      <c r="EA23" s="19">
        <v>0</v>
      </c>
      <c r="EB23" s="19">
        <v>0</v>
      </c>
      <c r="EC23" s="19">
        <f t="shared" si="13"/>
        <v>0</v>
      </c>
      <c r="ED23" s="19">
        <f t="shared" si="13"/>
        <v>0</v>
      </c>
      <c r="EE23" s="19">
        <f t="shared" si="14"/>
        <v>0</v>
      </c>
      <c r="EH23" s="20"/>
      <c r="EJ23" s="20"/>
      <c r="EK23" s="20"/>
      <c r="EM23" s="20"/>
    </row>
    <row r="24" spans="1:143" s="21" customFormat="1" ht="22.5" customHeight="1" x14ac:dyDescent="0.2">
      <c r="A24" s="18">
        <v>15</v>
      </c>
      <c r="B24" s="22" t="s">
        <v>58</v>
      </c>
      <c r="C24" s="19">
        <v>0.30020000000000002</v>
      </c>
      <c r="D24" s="19">
        <v>41804.131600000001</v>
      </c>
      <c r="E24" s="19">
        <f t="shared" si="15"/>
        <v>304659.19999999995</v>
      </c>
      <c r="F24" s="19">
        <f t="shared" si="16"/>
        <v>216530.27499999999</v>
      </c>
      <c r="G24" s="19">
        <f t="shared" si="0"/>
        <v>222885.18979999999</v>
      </c>
      <c r="H24" s="19">
        <f t="shared" si="17"/>
        <v>102.93488511017685</v>
      </c>
      <c r="I24" s="19">
        <f t="shared" si="1"/>
        <v>73.15885743808164</v>
      </c>
      <c r="J24" s="19">
        <f t="shared" si="2"/>
        <v>92010.3</v>
      </c>
      <c r="K24" s="19">
        <f t="shared" si="3"/>
        <v>57043.600000000006</v>
      </c>
      <c r="L24" s="19">
        <f t="shared" si="4"/>
        <v>63611.589800000002</v>
      </c>
      <c r="M24" s="19">
        <f t="shared" si="18"/>
        <v>111.51398193662389</v>
      </c>
      <c r="N24" s="19">
        <f t="shared" si="19"/>
        <v>69.135292244455243</v>
      </c>
      <c r="O24" s="19">
        <f t="shared" si="20"/>
        <v>30430.2</v>
      </c>
      <c r="P24" s="19">
        <f t="shared" si="21"/>
        <v>16653.400000000001</v>
      </c>
      <c r="Q24" s="19">
        <f t="shared" si="22"/>
        <v>23575.249</v>
      </c>
      <c r="R24" s="19">
        <f t="shared" si="5"/>
        <v>141.56417908655288</v>
      </c>
      <c r="S24" s="19">
        <f t="shared" si="6"/>
        <v>77.473197678621901</v>
      </c>
      <c r="T24" s="19">
        <v>10209</v>
      </c>
      <c r="U24" s="19">
        <v>5146.3</v>
      </c>
      <c r="V24" s="19">
        <v>4444.1009999999997</v>
      </c>
      <c r="W24" s="19">
        <f t="shared" si="23"/>
        <v>86.355264947632264</v>
      </c>
      <c r="X24" s="19">
        <f t="shared" si="24"/>
        <v>43.531207757860706</v>
      </c>
      <c r="Y24" s="19">
        <v>8227</v>
      </c>
      <c r="Z24" s="19">
        <v>2500</v>
      </c>
      <c r="AA24" s="19">
        <v>3628.0336000000002</v>
      </c>
      <c r="AB24" s="19">
        <f t="shared" si="25"/>
        <v>145.12134400000002</v>
      </c>
      <c r="AC24" s="19">
        <f t="shared" si="26"/>
        <v>44.099107815728701</v>
      </c>
      <c r="AD24" s="19">
        <v>20221.2</v>
      </c>
      <c r="AE24" s="19">
        <v>11507.1</v>
      </c>
      <c r="AF24" s="19">
        <v>19131.148000000001</v>
      </c>
      <c r="AG24" s="19">
        <f t="shared" si="27"/>
        <v>166.25516420297035</v>
      </c>
      <c r="AH24" s="19">
        <f t="shared" si="28"/>
        <v>94.609360473166788</v>
      </c>
      <c r="AI24" s="19">
        <v>2316.8000000000002</v>
      </c>
      <c r="AJ24" s="19">
        <v>1680</v>
      </c>
      <c r="AK24" s="19">
        <v>1799.25</v>
      </c>
      <c r="AL24" s="19">
        <f t="shared" si="29"/>
        <v>107.09821428571429</v>
      </c>
      <c r="AM24" s="19">
        <f t="shared" si="30"/>
        <v>77.660997928176783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19">
        <v>0</v>
      </c>
      <c r="AY24" s="19">
        <v>210081.8</v>
      </c>
      <c r="AZ24" s="19">
        <v>157561.34999999998</v>
      </c>
      <c r="BA24" s="19">
        <v>157561.4</v>
      </c>
      <c r="BB24" s="19">
        <v>0</v>
      </c>
      <c r="BC24" s="19">
        <v>0</v>
      </c>
      <c r="BD24" s="19">
        <v>0</v>
      </c>
      <c r="BE24" s="19">
        <v>2567.1</v>
      </c>
      <c r="BF24" s="19">
        <f t="shared" si="31"/>
        <v>1925.3249999999998</v>
      </c>
      <c r="BG24" s="19">
        <v>1712.2</v>
      </c>
      <c r="BH24" s="19">
        <v>0</v>
      </c>
      <c r="BI24" s="19">
        <v>0</v>
      </c>
      <c r="BJ24" s="19">
        <v>0</v>
      </c>
      <c r="BK24" s="19">
        <v>0</v>
      </c>
      <c r="BL24" s="19">
        <v>0</v>
      </c>
      <c r="BM24" s="19">
        <v>0</v>
      </c>
      <c r="BN24" s="19">
        <f t="shared" si="7"/>
        <v>7250.3</v>
      </c>
      <c r="BO24" s="19">
        <f t="shared" si="7"/>
        <v>5560</v>
      </c>
      <c r="BP24" s="19">
        <f t="shared" si="32"/>
        <v>4409.9399999999996</v>
      </c>
      <c r="BQ24" s="19">
        <f t="shared" si="8"/>
        <v>79.315467625899274</v>
      </c>
      <c r="BR24" s="19">
        <f t="shared" si="9"/>
        <v>60.824241755513555</v>
      </c>
      <c r="BS24" s="19">
        <v>7250.3</v>
      </c>
      <c r="BT24" s="19">
        <v>5560</v>
      </c>
      <c r="BU24" s="19">
        <v>4409.9399999999996</v>
      </c>
      <c r="BV24" s="19">
        <v>0</v>
      </c>
      <c r="BW24" s="19">
        <f t="shared" si="44"/>
        <v>0</v>
      </c>
      <c r="BX24" s="19">
        <v>0</v>
      </c>
      <c r="BY24" s="19">
        <v>0</v>
      </c>
      <c r="BZ24" s="19">
        <f t="shared" si="34"/>
        <v>0</v>
      </c>
      <c r="CA24" s="19">
        <v>0</v>
      </c>
      <c r="CB24" s="19">
        <v>0</v>
      </c>
      <c r="CC24" s="19">
        <f t="shared" si="48"/>
        <v>0</v>
      </c>
      <c r="CD24" s="19">
        <v>0</v>
      </c>
      <c r="CE24" s="19">
        <v>0</v>
      </c>
      <c r="CF24" s="19">
        <v>0</v>
      </c>
      <c r="CG24" s="19">
        <v>0</v>
      </c>
      <c r="CH24" s="19">
        <v>0</v>
      </c>
      <c r="CI24" s="19">
        <f t="shared" si="40"/>
        <v>0</v>
      </c>
      <c r="CJ24" s="19">
        <v>0</v>
      </c>
      <c r="CK24" s="19">
        <v>7848</v>
      </c>
      <c r="CL24" s="19">
        <f t="shared" si="45"/>
        <v>5493.6</v>
      </c>
      <c r="CM24" s="19">
        <v>4745.8999999999996</v>
      </c>
      <c r="CN24" s="19">
        <v>31168</v>
      </c>
      <c r="CO24" s="19">
        <f t="shared" si="36"/>
        <v>21817.600000000002</v>
      </c>
      <c r="CP24" s="19">
        <v>21104.169000000002</v>
      </c>
      <c r="CQ24" s="19">
        <v>19450</v>
      </c>
      <c r="CR24" s="19">
        <v>14560</v>
      </c>
      <c r="CS24" s="19">
        <v>12948.918</v>
      </c>
      <c r="CT24" s="19">
        <v>3000</v>
      </c>
      <c r="CU24" s="19">
        <f t="shared" si="41"/>
        <v>2100</v>
      </c>
      <c r="CV24" s="19">
        <v>2434.0482000000002</v>
      </c>
      <c r="CW24" s="19">
        <v>200</v>
      </c>
      <c r="CX24" s="19">
        <v>140.00000000000003</v>
      </c>
      <c r="CY24" s="19">
        <v>10</v>
      </c>
      <c r="CZ24" s="19">
        <v>0</v>
      </c>
      <c r="DA24" s="19">
        <v>0</v>
      </c>
      <c r="DB24" s="19">
        <v>0</v>
      </c>
      <c r="DC24" s="19">
        <v>1570</v>
      </c>
      <c r="DD24" s="19">
        <v>1099.0000000000002</v>
      </c>
      <c r="DE24" s="19">
        <v>1905</v>
      </c>
      <c r="DF24" s="19">
        <v>0</v>
      </c>
      <c r="DG24" s="19">
        <f t="shared" si="10"/>
        <v>304659.19999999995</v>
      </c>
      <c r="DH24" s="19">
        <f t="shared" si="11"/>
        <v>216530.27499999999</v>
      </c>
      <c r="DI24" s="19">
        <f t="shared" si="12"/>
        <v>222885.18979999999</v>
      </c>
      <c r="DJ24" s="19">
        <v>0</v>
      </c>
      <c r="DK24" s="19">
        <v>0</v>
      </c>
      <c r="DL24" s="19">
        <v>0</v>
      </c>
      <c r="DM24" s="19">
        <v>0</v>
      </c>
      <c r="DN24" s="19">
        <v>0</v>
      </c>
      <c r="DO24" s="19">
        <v>0</v>
      </c>
      <c r="DP24" s="19">
        <v>0</v>
      </c>
      <c r="DQ24" s="19">
        <v>0</v>
      </c>
      <c r="DR24" s="19">
        <v>0</v>
      </c>
      <c r="DS24" s="19">
        <v>0</v>
      </c>
      <c r="DT24" s="19">
        <v>0</v>
      </c>
      <c r="DU24" s="19">
        <v>0</v>
      </c>
      <c r="DV24" s="19">
        <v>0</v>
      </c>
      <c r="DW24" s="19">
        <v>0</v>
      </c>
      <c r="DX24" s="19">
        <v>0</v>
      </c>
      <c r="DY24" s="19">
        <v>45670.400000000001</v>
      </c>
      <c r="DZ24" s="19">
        <v>31969.280000000002</v>
      </c>
      <c r="EA24" s="19">
        <v>0</v>
      </c>
      <c r="EB24" s="19">
        <v>0</v>
      </c>
      <c r="EC24" s="19">
        <f t="shared" si="13"/>
        <v>45670.400000000001</v>
      </c>
      <c r="ED24" s="19">
        <f t="shared" si="13"/>
        <v>31969.280000000002</v>
      </c>
      <c r="EE24" s="19">
        <f t="shared" si="14"/>
        <v>0</v>
      </c>
      <c r="EH24" s="20"/>
      <c r="EJ24" s="20"/>
      <c r="EK24" s="20"/>
      <c r="EM24" s="20"/>
    </row>
    <row r="25" spans="1:143" s="21" customFormat="1" ht="22.5" customHeight="1" x14ac:dyDescent="0.2">
      <c r="A25" s="18">
        <v>16</v>
      </c>
      <c r="B25" s="22" t="s">
        <v>59</v>
      </c>
      <c r="C25" s="19">
        <v>156.31370000000001</v>
      </c>
      <c r="D25" s="19">
        <v>5789.665</v>
      </c>
      <c r="E25" s="19">
        <f t="shared" si="15"/>
        <v>243498.6</v>
      </c>
      <c r="F25" s="19">
        <f t="shared" si="16"/>
        <v>177893.15000000002</v>
      </c>
      <c r="G25" s="19">
        <f t="shared" si="0"/>
        <v>173919.81020000001</v>
      </c>
      <c r="H25" s="19">
        <f t="shared" si="17"/>
        <v>97.76644586933223</v>
      </c>
      <c r="I25" s="19">
        <f t="shared" si="1"/>
        <v>71.425384047382607</v>
      </c>
      <c r="J25" s="19">
        <f t="shared" si="2"/>
        <v>79066</v>
      </c>
      <c r="K25" s="19">
        <f t="shared" si="3"/>
        <v>55206.200000000004</v>
      </c>
      <c r="L25" s="19">
        <f t="shared" si="4"/>
        <v>50440.910199999998</v>
      </c>
      <c r="M25" s="19">
        <f t="shared" si="18"/>
        <v>91.368198137165749</v>
      </c>
      <c r="N25" s="19">
        <f t="shared" si="19"/>
        <v>63.795955530822347</v>
      </c>
      <c r="O25" s="19">
        <f t="shared" si="20"/>
        <v>24979.8</v>
      </c>
      <c r="P25" s="19">
        <f t="shared" si="21"/>
        <v>17485.86</v>
      </c>
      <c r="Q25" s="19">
        <f t="shared" si="22"/>
        <v>15737.296</v>
      </c>
      <c r="R25" s="19">
        <f t="shared" si="5"/>
        <v>90.000125815944997</v>
      </c>
      <c r="S25" s="19">
        <f t="shared" si="6"/>
        <v>63.0000880711615</v>
      </c>
      <c r="T25" s="19">
        <v>1933.8</v>
      </c>
      <c r="U25" s="19">
        <f t="shared" si="42"/>
        <v>1353.66</v>
      </c>
      <c r="V25" s="19">
        <v>553.73099999999999</v>
      </c>
      <c r="W25" s="19">
        <f t="shared" si="23"/>
        <v>40.906209831124499</v>
      </c>
      <c r="X25" s="19">
        <f t="shared" si="24"/>
        <v>28.634346881787152</v>
      </c>
      <c r="Y25" s="19">
        <v>8756.2000000000007</v>
      </c>
      <c r="Z25" s="19">
        <f>Y25/12*8.4</f>
        <v>6129.3400000000011</v>
      </c>
      <c r="AA25" s="19">
        <v>9172.6640000000007</v>
      </c>
      <c r="AB25" s="19">
        <f t="shared" si="25"/>
        <v>149.65174064418028</v>
      </c>
      <c r="AC25" s="19">
        <f t="shared" si="26"/>
        <v>104.7562184509262</v>
      </c>
      <c r="AD25" s="19">
        <v>23046</v>
      </c>
      <c r="AE25" s="19">
        <f t="shared" si="43"/>
        <v>16132.2</v>
      </c>
      <c r="AF25" s="19">
        <v>15183.565000000001</v>
      </c>
      <c r="AG25" s="19">
        <f t="shared" si="27"/>
        <v>94.11961790704305</v>
      </c>
      <c r="AH25" s="19">
        <f t="shared" si="28"/>
        <v>65.883732534930147</v>
      </c>
      <c r="AI25" s="19">
        <v>2956</v>
      </c>
      <c r="AJ25" s="19">
        <f>AI25/12*8.4</f>
        <v>2069.2000000000003</v>
      </c>
      <c r="AK25" s="19">
        <v>1936.32</v>
      </c>
      <c r="AL25" s="19">
        <f t="shared" si="29"/>
        <v>93.578194471293244</v>
      </c>
      <c r="AM25" s="19">
        <f t="shared" si="30"/>
        <v>65.504736129905268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162882.5</v>
      </c>
      <c r="AZ25" s="19">
        <v>122161.875</v>
      </c>
      <c r="BA25" s="19">
        <v>122161.9</v>
      </c>
      <c r="BB25" s="19">
        <v>0</v>
      </c>
      <c r="BC25" s="19">
        <v>0</v>
      </c>
      <c r="BD25" s="19">
        <v>0</v>
      </c>
      <c r="BE25" s="19">
        <v>700.1</v>
      </c>
      <c r="BF25" s="19">
        <f t="shared" si="31"/>
        <v>525.07500000000005</v>
      </c>
      <c r="BG25" s="19">
        <v>467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f t="shared" si="7"/>
        <v>2746</v>
      </c>
      <c r="BO25" s="19">
        <f t="shared" si="7"/>
        <v>1922.2</v>
      </c>
      <c r="BP25" s="19">
        <f t="shared" si="32"/>
        <v>2686.2002000000002</v>
      </c>
      <c r="BQ25" s="19">
        <f t="shared" si="8"/>
        <v>139.74613463739468</v>
      </c>
      <c r="BR25" s="19">
        <f t="shared" si="9"/>
        <v>97.82229424617627</v>
      </c>
      <c r="BS25" s="19">
        <v>2686</v>
      </c>
      <c r="BT25" s="19">
        <f t="shared" si="39"/>
        <v>1880.2</v>
      </c>
      <c r="BU25" s="19">
        <v>2686.2002000000002</v>
      </c>
      <c r="BV25" s="19">
        <v>0</v>
      </c>
      <c r="BW25" s="19">
        <f t="shared" si="44"/>
        <v>0</v>
      </c>
      <c r="BX25" s="19">
        <v>0</v>
      </c>
      <c r="BY25" s="19">
        <v>0</v>
      </c>
      <c r="BZ25" s="19">
        <f t="shared" si="34"/>
        <v>0</v>
      </c>
      <c r="CA25" s="19">
        <v>0</v>
      </c>
      <c r="CB25" s="19">
        <v>60</v>
      </c>
      <c r="CC25" s="19">
        <f t="shared" si="48"/>
        <v>42</v>
      </c>
      <c r="CD25" s="19">
        <v>0</v>
      </c>
      <c r="CE25" s="19">
        <v>0</v>
      </c>
      <c r="CF25" s="19">
        <v>0</v>
      </c>
      <c r="CG25" s="19">
        <v>0</v>
      </c>
      <c r="CH25" s="19">
        <v>0</v>
      </c>
      <c r="CI25" s="19">
        <f t="shared" si="40"/>
        <v>0</v>
      </c>
      <c r="CJ25" s="19">
        <v>0</v>
      </c>
      <c r="CK25" s="19">
        <v>9260</v>
      </c>
      <c r="CL25" s="19">
        <f t="shared" si="45"/>
        <v>6482</v>
      </c>
      <c r="CM25" s="19">
        <v>6849.1</v>
      </c>
      <c r="CN25" s="19">
        <v>10820</v>
      </c>
      <c r="CO25" s="19">
        <f t="shared" si="36"/>
        <v>7574</v>
      </c>
      <c r="CP25" s="19">
        <v>4828.6540000000005</v>
      </c>
      <c r="CQ25" s="19">
        <v>10800</v>
      </c>
      <c r="CR25" s="19">
        <f>CQ25/12*8.4</f>
        <v>7560</v>
      </c>
      <c r="CS25" s="19">
        <v>4811.0540000000001</v>
      </c>
      <c r="CT25" s="19">
        <v>3748</v>
      </c>
      <c r="CU25" s="19">
        <f t="shared" si="41"/>
        <v>2623.6</v>
      </c>
      <c r="CV25" s="19">
        <v>3748.6759999999999</v>
      </c>
      <c r="CW25" s="19">
        <v>200</v>
      </c>
      <c r="CX25" s="19">
        <v>0</v>
      </c>
      <c r="CY25" s="19">
        <v>200</v>
      </c>
      <c r="CZ25" s="19">
        <v>850</v>
      </c>
      <c r="DA25" s="19">
        <v>0</v>
      </c>
      <c r="DB25" s="19">
        <v>850</v>
      </c>
      <c r="DC25" s="19">
        <v>15600</v>
      </c>
      <c r="DD25" s="19">
        <v>10920</v>
      </c>
      <c r="DE25" s="19">
        <v>5282</v>
      </c>
      <c r="DF25" s="19">
        <v>0</v>
      </c>
      <c r="DG25" s="19">
        <f t="shared" si="10"/>
        <v>243498.6</v>
      </c>
      <c r="DH25" s="19">
        <f t="shared" si="11"/>
        <v>177893.15000000002</v>
      </c>
      <c r="DI25" s="19">
        <f t="shared" si="12"/>
        <v>173919.81020000001</v>
      </c>
      <c r="DJ25" s="19">
        <v>0</v>
      </c>
      <c r="DK25" s="19">
        <v>0</v>
      </c>
      <c r="DL25" s="19">
        <v>0</v>
      </c>
      <c r="DM25" s="19">
        <v>0</v>
      </c>
      <c r="DN25" s="19">
        <v>0</v>
      </c>
      <c r="DO25" s="19">
        <v>0</v>
      </c>
      <c r="DP25" s="19">
        <v>0</v>
      </c>
      <c r="DQ25" s="19">
        <v>0</v>
      </c>
      <c r="DR25" s="19">
        <v>0</v>
      </c>
      <c r="DS25" s="19">
        <v>0</v>
      </c>
      <c r="DT25" s="19">
        <v>0</v>
      </c>
      <c r="DU25" s="19">
        <v>0</v>
      </c>
      <c r="DV25" s="19">
        <v>0</v>
      </c>
      <c r="DW25" s="19">
        <v>0</v>
      </c>
      <c r="DX25" s="19">
        <v>0</v>
      </c>
      <c r="DY25" s="19">
        <v>5500</v>
      </c>
      <c r="DZ25" s="19">
        <v>4690.0000000000009</v>
      </c>
      <c r="EA25" s="19">
        <v>5500</v>
      </c>
      <c r="EB25" s="19">
        <v>0</v>
      </c>
      <c r="EC25" s="19">
        <f t="shared" si="13"/>
        <v>5500</v>
      </c>
      <c r="ED25" s="19">
        <f t="shared" si="13"/>
        <v>4690.0000000000009</v>
      </c>
      <c r="EE25" s="19">
        <f t="shared" si="14"/>
        <v>5500</v>
      </c>
      <c r="EH25" s="20"/>
      <c r="EJ25" s="20"/>
      <c r="EK25" s="20"/>
      <c r="EM25" s="20"/>
    </row>
    <row r="26" spans="1:143" s="21" customFormat="1" ht="22.5" customHeight="1" x14ac:dyDescent="0.2">
      <c r="A26" s="18">
        <v>17</v>
      </c>
      <c r="B26" s="22" t="s">
        <v>60</v>
      </c>
      <c r="C26" s="19">
        <v>1067.8434</v>
      </c>
      <c r="D26" s="19">
        <v>1242.2809</v>
      </c>
      <c r="E26" s="19">
        <f t="shared" si="15"/>
        <v>11195.7</v>
      </c>
      <c r="F26" s="19">
        <f t="shared" si="16"/>
        <v>8164.6749999999993</v>
      </c>
      <c r="G26" s="19">
        <f t="shared" si="0"/>
        <v>8392.4540000000015</v>
      </c>
      <c r="H26" s="19">
        <f t="shared" si="17"/>
        <v>102.78981098451565</v>
      </c>
      <c r="I26" s="19">
        <f t="shared" si="1"/>
        <v>74.961404825066779</v>
      </c>
      <c r="J26" s="19">
        <f t="shared" si="2"/>
        <v>4642</v>
      </c>
      <c r="K26" s="19">
        <f t="shared" si="3"/>
        <v>3249.4</v>
      </c>
      <c r="L26" s="19">
        <f t="shared" si="4"/>
        <v>3477.1540000000005</v>
      </c>
      <c r="M26" s="19">
        <f t="shared" si="18"/>
        <v>107.00910937403829</v>
      </c>
      <c r="N26" s="19">
        <f t="shared" si="19"/>
        <v>74.906376561826804</v>
      </c>
      <c r="O26" s="19">
        <f t="shared" si="20"/>
        <v>822</v>
      </c>
      <c r="P26" s="19">
        <f t="shared" si="21"/>
        <v>575.40000000000009</v>
      </c>
      <c r="Q26" s="19">
        <f t="shared" si="22"/>
        <v>700.81299999999999</v>
      </c>
      <c r="R26" s="19">
        <f t="shared" si="5"/>
        <v>121.79579423010078</v>
      </c>
      <c r="S26" s="19">
        <f t="shared" si="6"/>
        <v>85.257055961070563</v>
      </c>
      <c r="T26" s="19">
        <v>22</v>
      </c>
      <c r="U26" s="19">
        <f t="shared" si="42"/>
        <v>15.4</v>
      </c>
      <c r="V26" s="19">
        <v>81.525999999999996</v>
      </c>
      <c r="W26" s="19">
        <f t="shared" si="23"/>
        <v>529.38961038961031</v>
      </c>
      <c r="X26" s="19">
        <f t="shared" si="24"/>
        <v>370.57272727272726</v>
      </c>
      <c r="Y26" s="19">
        <v>1100</v>
      </c>
      <c r="Z26" s="19">
        <f>Y26/12*8.4</f>
        <v>770.00000000000011</v>
      </c>
      <c r="AA26" s="19">
        <v>431.14299999999997</v>
      </c>
      <c r="AB26" s="19">
        <f t="shared" si="25"/>
        <v>55.99259740259739</v>
      </c>
      <c r="AC26" s="19">
        <f t="shared" si="26"/>
        <v>39.194818181818178</v>
      </c>
      <c r="AD26" s="19">
        <v>800</v>
      </c>
      <c r="AE26" s="19">
        <f t="shared" si="43"/>
        <v>560.00000000000011</v>
      </c>
      <c r="AF26" s="19">
        <v>619.28700000000003</v>
      </c>
      <c r="AG26" s="19">
        <f t="shared" si="27"/>
        <v>110.58696428571426</v>
      </c>
      <c r="AH26" s="19">
        <f t="shared" si="28"/>
        <v>77.410875000000004</v>
      </c>
      <c r="AI26" s="19">
        <v>20</v>
      </c>
      <c r="AJ26" s="19">
        <f>AI26/12*8.4</f>
        <v>14.000000000000002</v>
      </c>
      <c r="AK26" s="19">
        <v>15</v>
      </c>
      <c r="AL26" s="19">
        <f t="shared" si="29"/>
        <v>107.14285714285714</v>
      </c>
      <c r="AM26" s="19">
        <f t="shared" si="30"/>
        <v>75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6553.7</v>
      </c>
      <c r="AZ26" s="19">
        <v>4915.2749999999996</v>
      </c>
      <c r="BA26" s="19">
        <v>4915.3</v>
      </c>
      <c r="BB26" s="19">
        <v>0</v>
      </c>
      <c r="BC26" s="19">
        <v>0</v>
      </c>
      <c r="BD26" s="19">
        <v>0</v>
      </c>
      <c r="BE26" s="19">
        <v>0</v>
      </c>
      <c r="BF26" s="19">
        <f t="shared" si="31"/>
        <v>0</v>
      </c>
      <c r="BG26" s="19">
        <v>0</v>
      </c>
      <c r="BH26" s="19">
        <v>0</v>
      </c>
      <c r="BI26" s="19">
        <v>0</v>
      </c>
      <c r="BJ26" s="19">
        <v>0</v>
      </c>
      <c r="BK26" s="19">
        <v>0</v>
      </c>
      <c r="BL26" s="19">
        <v>0</v>
      </c>
      <c r="BM26" s="19">
        <v>0</v>
      </c>
      <c r="BN26" s="19">
        <f t="shared" si="7"/>
        <v>2000</v>
      </c>
      <c r="BO26" s="19">
        <f t="shared" si="7"/>
        <v>1400</v>
      </c>
      <c r="BP26" s="19">
        <f t="shared" si="32"/>
        <v>1219.9000000000001</v>
      </c>
      <c r="BQ26" s="19">
        <f t="shared" si="8"/>
        <v>87.1357142857143</v>
      </c>
      <c r="BR26" s="19">
        <f t="shared" si="9"/>
        <v>60.994999999999997</v>
      </c>
      <c r="BS26" s="19">
        <v>2000</v>
      </c>
      <c r="BT26" s="19">
        <f t="shared" si="39"/>
        <v>1400</v>
      </c>
      <c r="BU26" s="19">
        <v>1219.9000000000001</v>
      </c>
      <c r="BV26" s="19">
        <v>0</v>
      </c>
      <c r="BW26" s="19">
        <f t="shared" si="44"/>
        <v>0</v>
      </c>
      <c r="BX26" s="19">
        <v>0</v>
      </c>
      <c r="BY26" s="19">
        <v>0</v>
      </c>
      <c r="BZ26" s="19">
        <f t="shared" si="34"/>
        <v>0</v>
      </c>
      <c r="CA26" s="19">
        <v>0</v>
      </c>
      <c r="CB26" s="19">
        <v>0</v>
      </c>
      <c r="CC26" s="19">
        <f t="shared" si="48"/>
        <v>0</v>
      </c>
      <c r="CD26" s="19">
        <v>0</v>
      </c>
      <c r="CE26" s="19">
        <v>0</v>
      </c>
      <c r="CF26" s="19">
        <v>0</v>
      </c>
      <c r="CG26" s="19">
        <v>0</v>
      </c>
      <c r="CH26" s="19">
        <v>0</v>
      </c>
      <c r="CI26" s="19">
        <f t="shared" si="40"/>
        <v>0</v>
      </c>
      <c r="CJ26" s="19">
        <v>0</v>
      </c>
      <c r="CK26" s="19">
        <v>0</v>
      </c>
      <c r="CL26" s="19">
        <f t="shared" si="45"/>
        <v>0</v>
      </c>
      <c r="CM26" s="19">
        <v>0</v>
      </c>
      <c r="CN26" s="19">
        <v>400</v>
      </c>
      <c r="CO26" s="19">
        <f t="shared" si="36"/>
        <v>280.00000000000006</v>
      </c>
      <c r="CP26" s="19">
        <v>643.99</v>
      </c>
      <c r="CQ26" s="19">
        <v>400</v>
      </c>
      <c r="CR26" s="19">
        <f>CQ26/12*8.4</f>
        <v>280.00000000000006</v>
      </c>
      <c r="CS26" s="19">
        <v>16.850000000000001</v>
      </c>
      <c r="CT26" s="19">
        <v>300</v>
      </c>
      <c r="CU26" s="19">
        <f t="shared" si="41"/>
        <v>210</v>
      </c>
      <c r="CV26" s="19">
        <v>357.30799999999999</v>
      </c>
      <c r="CW26" s="19">
        <v>0</v>
      </c>
      <c r="CX26" s="19">
        <v>0</v>
      </c>
      <c r="CY26" s="19">
        <v>100</v>
      </c>
      <c r="CZ26" s="19">
        <v>0</v>
      </c>
      <c r="DA26" s="19">
        <v>0</v>
      </c>
      <c r="DB26" s="19">
        <v>0</v>
      </c>
      <c r="DC26" s="19">
        <v>0</v>
      </c>
      <c r="DD26" s="19">
        <v>0</v>
      </c>
      <c r="DE26" s="19">
        <v>9</v>
      </c>
      <c r="DF26" s="19">
        <v>0</v>
      </c>
      <c r="DG26" s="19">
        <f t="shared" si="10"/>
        <v>11195.7</v>
      </c>
      <c r="DH26" s="19">
        <f t="shared" si="11"/>
        <v>8164.6749999999993</v>
      </c>
      <c r="DI26" s="19">
        <f t="shared" si="12"/>
        <v>8392.4540000000015</v>
      </c>
      <c r="DJ26" s="19">
        <v>0</v>
      </c>
      <c r="DK26" s="19">
        <v>0</v>
      </c>
      <c r="DL26" s="19">
        <v>0</v>
      </c>
      <c r="DM26" s="19">
        <v>0</v>
      </c>
      <c r="DN26" s="19">
        <v>0</v>
      </c>
      <c r="DO26" s="19">
        <v>0</v>
      </c>
      <c r="DP26" s="19">
        <v>0</v>
      </c>
      <c r="DQ26" s="19">
        <v>0</v>
      </c>
      <c r="DR26" s="19">
        <v>0</v>
      </c>
      <c r="DS26" s="19">
        <v>0</v>
      </c>
      <c r="DT26" s="19">
        <v>0</v>
      </c>
      <c r="DU26" s="19">
        <v>0</v>
      </c>
      <c r="DV26" s="19">
        <v>0</v>
      </c>
      <c r="DW26" s="19">
        <v>0</v>
      </c>
      <c r="DX26" s="19">
        <v>0</v>
      </c>
      <c r="DY26" s="19">
        <v>0</v>
      </c>
      <c r="DZ26" s="19">
        <v>0</v>
      </c>
      <c r="EA26" s="19">
        <v>0</v>
      </c>
      <c r="EB26" s="19">
        <v>0</v>
      </c>
      <c r="EC26" s="19">
        <f t="shared" si="13"/>
        <v>0</v>
      </c>
      <c r="ED26" s="19">
        <f t="shared" si="13"/>
        <v>0</v>
      </c>
      <c r="EE26" s="19">
        <f t="shared" si="14"/>
        <v>0</v>
      </c>
      <c r="EH26" s="20"/>
      <c r="EJ26" s="20"/>
      <c r="EK26" s="20"/>
      <c r="EM26" s="20"/>
    </row>
    <row r="27" spans="1:143" s="21" customFormat="1" ht="22.5" customHeight="1" x14ac:dyDescent="0.2">
      <c r="A27" s="18">
        <v>18</v>
      </c>
      <c r="B27" s="22" t="s">
        <v>61</v>
      </c>
      <c r="C27" s="19">
        <v>6796.9937</v>
      </c>
      <c r="D27" s="19">
        <v>29146.118600000002</v>
      </c>
      <c r="E27" s="19">
        <f t="shared" si="15"/>
        <v>117840.3</v>
      </c>
      <c r="F27" s="19">
        <f t="shared" si="16"/>
        <v>87137.725000000006</v>
      </c>
      <c r="G27" s="19">
        <f t="shared" si="0"/>
        <v>81911.785000000018</v>
      </c>
      <c r="H27" s="19">
        <f t="shared" si="17"/>
        <v>94.002666468512928</v>
      </c>
      <c r="I27" s="19">
        <f t="shared" si="1"/>
        <v>69.510842216117936</v>
      </c>
      <c r="J27" s="19">
        <f t="shared" si="2"/>
        <v>23950</v>
      </c>
      <c r="K27" s="19">
        <f t="shared" si="3"/>
        <v>16720</v>
      </c>
      <c r="L27" s="19">
        <f t="shared" si="4"/>
        <v>11494.085000000001</v>
      </c>
      <c r="M27" s="19">
        <f t="shared" si="18"/>
        <v>68.744527511961735</v>
      </c>
      <c r="N27" s="19">
        <f t="shared" si="19"/>
        <v>47.992004175365352</v>
      </c>
      <c r="O27" s="19">
        <f t="shared" si="20"/>
        <v>8820</v>
      </c>
      <c r="P27" s="19">
        <f t="shared" si="21"/>
        <v>6110</v>
      </c>
      <c r="Q27" s="19">
        <f t="shared" si="22"/>
        <v>4206.1229999999996</v>
      </c>
      <c r="R27" s="19">
        <f t="shared" si="5"/>
        <v>68.839983633387874</v>
      </c>
      <c r="S27" s="19">
        <f t="shared" si="6"/>
        <v>47.688469387755092</v>
      </c>
      <c r="T27" s="19">
        <v>720</v>
      </c>
      <c r="U27" s="19">
        <v>500</v>
      </c>
      <c r="V27" s="19">
        <v>217.20400000000001</v>
      </c>
      <c r="W27" s="19">
        <f t="shared" si="23"/>
        <v>43.440800000000003</v>
      </c>
      <c r="X27" s="19">
        <f t="shared" si="24"/>
        <v>30.167222222222222</v>
      </c>
      <c r="Y27" s="19">
        <v>3900</v>
      </c>
      <c r="Z27" s="19">
        <v>2600</v>
      </c>
      <c r="AA27" s="19">
        <v>1636.424</v>
      </c>
      <c r="AB27" s="19">
        <f t="shared" si="25"/>
        <v>62.939384615384618</v>
      </c>
      <c r="AC27" s="19">
        <f t="shared" si="26"/>
        <v>41.959589743589746</v>
      </c>
      <c r="AD27" s="19">
        <v>8100</v>
      </c>
      <c r="AE27" s="19">
        <v>5610</v>
      </c>
      <c r="AF27" s="19">
        <v>3988.9189999999999</v>
      </c>
      <c r="AG27" s="19">
        <f t="shared" si="27"/>
        <v>71.103725490196084</v>
      </c>
      <c r="AH27" s="19">
        <f t="shared" si="28"/>
        <v>49.245913580246913</v>
      </c>
      <c r="AI27" s="19">
        <v>230</v>
      </c>
      <c r="AJ27" s="19">
        <v>230</v>
      </c>
      <c r="AK27" s="19">
        <v>290</v>
      </c>
      <c r="AL27" s="19">
        <f t="shared" si="29"/>
        <v>126.08695652173914</v>
      </c>
      <c r="AM27" s="19">
        <f t="shared" si="30"/>
        <v>126.08695652173914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93890.3</v>
      </c>
      <c r="AZ27" s="19">
        <v>70417.725000000006</v>
      </c>
      <c r="BA27" s="19">
        <v>70417.7</v>
      </c>
      <c r="BB27" s="19">
        <v>0</v>
      </c>
      <c r="BC27" s="19">
        <v>0</v>
      </c>
      <c r="BD27" s="19">
        <v>0</v>
      </c>
      <c r="BE27" s="19">
        <v>0</v>
      </c>
      <c r="BF27" s="19">
        <f t="shared" si="31"/>
        <v>0</v>
      </c>
      <c r="BG27" s="19">
        <v>0</v>
      </c>
      <c r="BH27" s="19">
        <v>0</v>
      </c>
      <c r="BI27" s="19">
        <v>0</v>
      </c>
      <c r="BJ27" s="19">
        <v>0</v>
      </c>
      <c r="BK27" s="19">
        <v>0</v>
      </c>
      <c r="BL27" s="19">
        <v>0</v>
      </c>
      <c r="BM27" s="19">
        <v>0</v>
      </c>
      <c r="BN27" s="19">
        <f t="shared" si="7"/>
        <v>1100</v>
      </c>
      <c r="BO27" s="19">
        <f t="shared" si="7"/>
        <v>850</v>
      </c>
      <c r="BP27" s="19">
        <f t="shared" si="32"/>
        <v>482.6</v>
      </c>
      <c r="BQ27" s="19">
        <f t="shared" si="8"/>
        <v>56.776470588235298</v>
      </c>
      <c r="BR27" s="19">
        <f t="shared" si="9"/>
        <v>43.872727272727275</v>
      </c>
      <c r="BS27" s="19">
        <v>1100</v>
      </c>
      <c r="BT27" s="19">
        <v>850</v>
      </c>
      <c r="BU27" s="19">
        <v>482.6</v>
      </c>
      <c r="BV27" s="19">
        <v>0</v>
      </c>
      <c r="BW27" s="19">
        <f t="shared" si="44"/>
        <v>0</v>
      </c>
      <c r="BX27" s="19">
        <v>0</v>
      </c>
      <c r="BY27" s="19">
        <v>0</v>
      </c>
      <c r="BZ27" s="19">
        <f t="shared" si="34"/>
        <v>0</v>
      </c>
      <c r="CA27" s="19">
        <v>0</v>
      </c>
      <c r="CB27" s="19">
        <v>0</v>
      </c>
      <c r="CC27" s="19">
        <f t="shared" si="48"/>
        <v>0</v>
      </c>
      <c r="CD27" s="19">
        <v>0</v>
      </c>
      <c r="CE27" s="19">
        <v>0</v>
      </c>
      <c r="CF27" s="19">
        <v>0</v>
      </c>
      <c r="CG27" s="19">
        <v>0</v>
      </c>
      <c r="CH27" s="19">
        <v>0</v>
      </c>
      <c r="CI27" s="19">
        <f t="shared" si="40"/>
        <v>0</v>
      </c>
      <c r="CJ27" s="19">
        <v>0</v>
      </c>
      <c r="CK27" s="19">
        <v>3000</v>
      </c>
      <c r="CL27" s="19">
        <f t="shared" si="45"/>
        <v>2100</v>
      </c>
      <c r="CM27" s="19">
        <v>2306</v>
      </c>
      <c r="CN27" s="19">
        <v>3500</v>
      </c>
      <c r="CO27" s="19">
        <f t="shared" si="36"/>
        <v>2450.0000000000005</v>
      </c>
      <c r="CP27" s="19">
        <v>1725.3</v>
      </c>
      <c r="CQ27" s="19">
        <v>3500</v>
      </c>
      <c r="CR27" s="19">
        <v>1900</v>
      </c>
      <c r="CS27" s="19">
        <v>1286.3</v>
      </c>
      <c r="CT27" s="19">
        <v>0</v>
      </c>
      <c r="CU27" s="19">
        <f t="shared" si="41"/>
        <v>0</v>
      </c>
      <c r="CV27" s="19">
        <v>847.63800000000003</v>
      </c>
      <c r="CW27" s="19">
        <v>0</v>
      </c>
      <c r="CX27" s="19">
        <v>0</v>
      </c>
      <c r="CY27" s="19">
        <v>0</v>
      </c>
      <c r="CZ27" s="19">
        <v>0</v>
      </c>
      <c r="DA27" s="19">
        <v>0</v>
      </c>
      <c r="DB27" s="19">
        <v>0</v>
      </c>
      <c r="DC27" s="19">
        <v>3400</v>
      </c>
      <c r="DD27" s="19">
        <v>2380</v>
      </c>
      <c r="DE27" s="19">
        <v>0</v>
      </c>
      <c r="DF27" s="19">
        <v>0</v>
      </c>
      <c r="DG27" s="19">
        <f t="shared" si="10"/>
        <v>117840.3</v>
      </c>
      <c r="DH27" s="19">
        <f t="shared" si="11"/>
        <v>87137.725000000006</v>
      </c>
      <c r="DI27" s="19">
        <f t="shared" si="12"/>
        <v>81911.785000000018</v>
      </c>
      <c r="DJ27" s="19">
        <v>0</v>
      </c>
      <c r="DK27" s="19">
        <v>0</v>
      </c>
      <c r="DL27" s="19">
        <v>0</v>
      </c>
      <c r="DM27" s="19">
        <v>0</v>
      </c>
      <c r="DN27" s="19">
        <v>0</v>
      </c>
      <c r="DO27" s="19">
        <v>0</v>
      </c>
      <c r="DP27" s="19">
        <v>0</v>
      </c>
      <c r="DQ27" s="19">
        <v>0</v>
      </c>
      <c r="DR27" s="19">
        <v>0</v>
      </c>
      <c r="DS27" s="19">
        <v>0</v>
      </c>
      <c r="DT27" s="19">
        <v>0</v>
      </c>
      <c r="DU27" s="19">
        <v>0</v>
      </c>
      <c r="DV27" s="19">
        <v>0</v>
      </c>
      <c r="DW27" s="19">
        <v>0</v>
      </c>
      <c r="DX27" s="19">
        <v>0</v>
      </c>
      <c r="DY27" s="19">
        <v>0</v>
      </c>
      <c r="DZ27" s="19">
        <v>0</v>
      </c>
      <c r="EA27" s="19">
        <v>0</v>
      </c>
      <c r="EB27" s="19">
        <v>0</v>
      </c>
      <c r="EC27" s="19">
        <f t="shared" si="13"/>
        <v>0</v>
      </c>
      <c r="ED27" s="19">
        <f t="shared" si="13"/>
        <v>0</v>
      </c>
      <c r="EE27" s="19">
        <f t="shared" si="14"/>
        <v>0</v>
      </c>
      <c r="EH27" s="20"/>
      <c r="EJ27" s="20"/>
      <c r="EK27" s="20"/>
      <c r="EM27" s="20"/>
    </row>
    <row r="28" spans="1:143" s="21" customFormat="1" ht="22.5" customHeight="1" x14ac:dyDescent="0.2">
      <c r="A28" s="18">
        <v>19</v>
      </c>
      <c r="B28" s="22" t="s">
        <v>62</v>
      </c>
      <c r="C28" s="19">
        <v>3789.9391000000001</v>
      </c>
      <c r="D28" s="19">
        <v>1.4001999999999999</v>
      </c>
      <c r="E28" s="19">
        <f t="shared" si="15"/>
        <v>23682.1</v>
      </c>
      <c r="F28" s="19">
        <f t="shared" si="16"/>
        <v>22269.775000000001</v>
      </c>
      <c r="G28" s="19">
        <f t="shared" si="0"/>
        <v>16470.735000000001</v>
      </c>
      <c r="H28" s="19">
        <f t="shared" si="17"/>
        <v>73.960042254580486</v>
      </c>
      <c r="I28" s="19">
        <f t="shared" si="1"/>
        <v>69.549300948817887</v>
      </c>
      <c r="J28" s="19">
        <f t="shared" si="2"/>
        <v>11696</v>
      </c>
      <c r="K28" s="19">
        <f t="shared" si="3"/>
        <v>13280.2</v>
      </c>
      <c r="L28" s="19">
        <f t="shared" si="4"/>
        <v>7481.1350000000002</v>
      </c>
      <c r="M28" s="19">
        <f t="shared" si="18"/>
        <v>56.332999503019529</v>
      </c>
      <c r="N28" s="19">
        <f t="shared" si="19"/>
        <v>63.963192544459645</v>
      </c>
      <c r="O28" s="19">
        <f t="shared" si="20"/>
        <v>2745</v>
      </c>
      <c r="P28" s="19">
        <f t="shared" si="21"/>
        <v>1824</v>
      </c>
      <c r="Q28" s="19">
        <f t="shared" si="22"/>
        <v>3183.94</v>
      </c>
      <c r="R28" s="19">
        <f t="shared" si="5"/>
        <v>174.55811403508773</v>
      </c>
      <c r="S28" s="19">
        <f t="shared" si="6"/>
        <v>115.9905282331512</v>
      </c>
      <c r="T28" s="19">
        <v>245</v>
      </c>
      <c r="U28" s="19">
        <f>T28/12*8.4</f>
        <v>171.50000000000003</v>
      </c>
      <c r="V28" s="19">
        <v>289.69600000000003</v>
      </c>
      <c r="W28" s="19">
        <f t="shared" si="23"/>
        <v>168.91895043731776</v>
      </c>
      <c r="X28" s="19">
        <f t="shared" si="24"/>
        <v>118.24326530612245</v>
      </c>
      <c r="Y28" s="19">
        <v>1450</v>
      </c>
      <c r="Z28" s="19">
        <v>968</v>
      </c>
      <c r="AA28" s="19">
        <v>1380.9079999999999</v>
      </c>
      <c r="AB28" s="19">
        <f t="shared" si="25"/>
        <v>142.65578512396692</v>
      </c>
      <c r="AC28" s="19">
        <f t="shared" si="26"/>
        <v>95.235034482758621</v>
      </c>
      <c r="AD28" s="19">
        <v>2500</v>
      </c>
      <c r="AE28" s="19">
        <v>1652.5</v>
      </c>
      <c r="AF28" s="19">
        <v>2894.2440000000001</v>
      </c>
      <c r="AG28" s="19">
        <f t="shared" si="27"/>
        <v>175.14335854765508</v>
      </c>
      <c r="AH28" s="19">
        <f t="shared" si="28"/>
        <v>115.76976000000001</v>
      </c>
      <c r="AI28" s="19">
        <v>439</v>
      </c>
      <c r="AJ28" s="19">
        <v>328.5</v>
      </c>
      <c r="AK28" s="19">
        <v>495.5</v>
      </c>
      <c r="AL28" s="19">
        <f t="shared" si="29"/>
        <v>150.8371385083714</v>
      </c>
      <c r="AM28" s="19">
        <f t="shared" si="30"/>
        <v>112.87015945330296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11986.1</v>
      </c>
      <c r="AZ28" s="19">
        <v>8989.5750000000007</v>
      </c>
      <c r="BA28" s="19">
        <v>8989.6</v>
      </c>
      <c r="BB28" s="19">
        <v>0</v>
      </c>
      <c r="BC28" s="19">
        <v>0</v>
      </c>
      <c r="BD28" s="19">
        <v>0</v>
      </c>
      <c r="BE28" s="19">
        <v>0</v>
      </c>
      <c r="BF28" s="19">
        <f t="shared" si="31"/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f t="shared" si="7"/>
        <v>95</v>
      </c>
      <c r="BO28" s="19">
        <f t="shared" si="7"/>
        <v>72</v>
      </c>
      <c r="BP28" s="19">
        <f t="shared" si="32"/>
        <v>141.09200000000001</v>
      </c>
      <c r="BQ28" s="19">
        <f t="shared" si="8"/>
        <v>195.96111111111111</v>
      </c>
      <c r="BR28" s="19">
        <f t="shared" si="9"/>
        <v>148.51789473684212</v>
      </c>
      <c r="BS28" s="19">
        <v>95</v>
      </c>
      <c r="BT28" s="19">
        <v>72</v>
      </c>
      <c r="BU28" s="19">
        <v>141.09200000000001</v>
      </c>
      <c r="BV28" s="19">
        <v>0</v>
      </c>
      <c r="BW28" s="19">
        <f t="shared" si="44"/>
        <v>0</v>
      </c>
      <c r="BX28" s="19">
        <v>0</v>
      </c>
      <c r="BY28" s="19">
        <v>0</v>
      </c>
      <c r="BZ28" s="19">
        <f t="shared" si="34"/>
        <v>0</v>
      </c>
      <c r="CA28" s="19">
        <v>0</v>
      </c>
      <c r="CB28" s="19">
        <v>0</v>
      </c>
      <c r="CC28" s="19">
        <f t="shared" si="48"/>
        <v>0</v>
      </c>
      <c r="CD28" s="19">
        <v>0</v>
      </c>
      <c r="CE28" s="19">
        <v>0</v>
      </c>
      <c r="CF28" s="19">
        <v>0</v>
      </c>
      <c r="CG28" s="19">
        <v>0</v>
      </c>
      <c r="CH28" s="19">
        <v>0</v>
      </c>
      <c r="CI28" s="19">
        <f t="shared" si="40"/>
        <v>0</v>
      </c>
      <c r="CJ28" s="19">
        <v>0</v>
      </c>
      <c r="CK28" s="19">
        <v>45</v>
      </c>
      <c r="CL28" s="19">
        <f t="shared" si="45"/>
        <v>31.5</v>
      </c>
      <c r="CM28" s="19">
        <v>55</v>
      </c>
      <c r="CN28" s="19">
        <v>3050</v>
      </c>
      <c r="CO28" s="19">
        <f t="shared" si="36"/>
        <v>2135</v>
      </c>
      <c r="CP28" s="19">
        <v>1577.2560000000001</v>
      </c>
      <c r="CQ28" s="19">
        <v>1050</v>
      </c>
      <c r="CR28" s="19">
        <v>792</v>
      </c>
      <c r="CS28" s="19">
        <v>627.25599999999997</v>
      </c>
      <c r="CT28" s="19">
        <v>0</v>
      </c>
      <c r="CU28" s="19">
        <f t="shared" si="41"/>
        <v>0</v>
      </c>
      <c r="CV28" s="19">
        <v>637.43899999999996</v>
      </c>
      <c r="CW28" s="19">
        <v>0</v>
      </c>
      <c r="CX28" s="19">
        <v>0</v>
      </c>
      <c r="CY28" s="19">
        <v>0</v>
      </c>
      <c r="CZ28" s="19">
        <v>0</v>
      </c>
      <c r="DA28" s="19">
        <v>0</v>
      </c>
      <c r="DB28" s="19">
        <v>0</v>
      </c>
      <c r="DC28" s="19">
        <v>3872</v>
      </c>
      <c r="DD28" s="19">
        <v>7921.2000000000007</v>
      </c>
      <c r="DE28" s="19">
        <v>10</v>
      </c>
      <c r="DF28" s="19">
        <v>0</v>
      </c>
      <c r="DG28" s="19">
        <f t="shared" si="10"/>
        <v>23682.1</v>
      </c>
      <c r="DH28" s="19">
        <f t="shared" si="11"/>
        <v>22269.775000000001</v>
      </c>
      <c r="DI28" s="19">
        <f t="shared" si="12"/>
        <v>16470.735000000001</v>
      </c>
      <c r="DJ28" s="19">
        <v>0</v>
      </c>
      <c r="DK28" s="19">
        <v>0</v>
      </c>
      <c r="DL28" s="19">
        <v>0</v>
      </c>
      <c r="DM28" s="19">
        <v>0</v>
      </c>
      <c r="DN28" s="19">
        <v>0</v>
      </c>
      <c r="DO28" s="19">
        <v>0</v>
      </c>
      <c r="DP28" s="19">
        <v>0</v>
      </c>
      <c r="DQ28" s="19">
        <v>0</v>
      </c>
      <c r="DR28" s="19">
        <v>0</v>
      </c>
      <c r="DS28" s="19">
        <v>0</v>
      </c>
      <c r="DT28" s="19">
        <v>0</v>
      </c>
      <c r="DU28" s="19">
        <v>0</v>
      </c>
      <c r="DV28" s="19">
        <v>0</v>
      </c>
      <c r="DW28" s="19">
        <v>0</v>
      </c>
      <c r="DX28" s="19">
        <v>0</v>
      </c>
      <c r="DY28" s="19">
        <v>0</v>
      </c>
      <c r="DZ28" s="19">
        <v>0</v>
      </c>
      <c r="EA28" s="19">
        <v>0</v>
      </c>
      <c r="EB28" s="19">
        <v>0</v>
      </c>
      <c r="EC28" s="19">
        <f t="shared" si="13"/>
        <v>0</v>
      </c>
      <c r="ED28" s="19">
        <f t="shared" si="13"/>
        <v>0</v>
      </c>
      <c r="EE28" s="19">
        <f t="shared" si="14"/>
        <v>0</v>
      </c>
      <c r="EH28" s="20"/>
      <c r="EJ28" s="20"/>
      <c r="EK28" s="20"/>
      <c r="EM28" s="20"/>
    </row>
    <row r="29" spans="1:143" s="21" customFormat="1" ht="22.5" customHeight="1" x14ac:dyDescent="0.2">
      <c r="A29" s="18">
        <v>20</v>
      </c>
      <c r="B29" s="22" t="s">
        <v>63</v>
      </c>
      <c r="C29" s="19">
        <v>4490.2057000000004</v>
      </c>
      <c r="D29" s="19">
        <v>3978.8951000000002</v>
      </c>
      <c r="E29" s="19">
        <f t="shared" si="15"/>
        <v>54269.1</v>
      </c>
      <c r="F29" s="19">
        <f t="shared" si="16"/>
        <v>39724.824999999997</v>
      </c>
      <c r="G29" s="19">
        <f t="shared" si="0"/>
        <v>40341.167999999991</v>
      </c>
      <c r="H29" s="19">
        <f t="shared" si="17"/>
        <v>101.55153106401349</v>
      </c>
      <c r="I29" s="19">
        <f t="shared" si="1"/>
        <v>74.33542844823296</v>
      </c>
      <c r="J29" s="19">
        <f t="shared" si="2"/>
        <v>19540</v>
      </c>
      <c r="K29" s="19">
        <f t="shared" si="3"/>
        <v>13678</v>
      </c>
      <c r="L29" s="19">
        <f t="shared" si="4"/>
        <v>14294.368</v>
      </c>
      <c r="M29" s="19">
        <f t="shared" si="18"/>
        <v>104.50627284690745</v>
      </c>
      <c r="N29" s="19">
        <f t="shared" si="19"/>
        <v>73.154390992835218</v>
      </c>
      <c r="O29" s="19">
        <f t="shared" si="20"/>
        <v>9000</v>
      </c>
      <c r="P29" s="19">
        <f t="shared" si="21"/>
        <v>6300</v>
      </c>
      <c r="Q29" s="19">
        <f t="shared" si="22"/>
        <v>6126.1360000000004</v>
      </c>
      <c r="R29" s="19">
        <f t="shared" si="5"/>
        <v>97.240253968253981</v>
      </c>
      <c r="S29" s="19">
        <f t="shared" si="6"/>
        <v>68.068177777777777</v>
      </c>
      <c r="T29" s="19">
        <v>2500</v>
      </c>
      <c r="U29" s="19">
        <f t="shared" ref="U29:U51" si="49">T29/12*8.4</f>
        <v>1750.0000000000002</v>
      </c>
      <c r="V29" s="19">
        <v>2909.9639999999999</v>
      </c>
      <c r="W29" s="19">
        <f t="shared" si="23"/>
        <v>166.28365714285712</v>
      </c>
      <c r="X29" s="19">
        <f t="shared" si="24"/>
        <v>116.39855999999999</v>
      </c>
      <c r="Y29" s="19">
        <v>5000</v>
      </c>
      <c r="Z29" s="19">
        <f>Y29/12*8.4</f>
        <v>3500.0000000000005</v>
      </c>
      <c r="AA29" s="19">
        <v>4493.8320000000003</v>
      </c>
      <c r="AB29" s="19">
        <f t="shared" si="25"/>
        <v>128.39519999999999</v>
      </c>
      <c r="AC29" s="19">
        <f t="shared" si="26"/>
        <v>89.876640000000009</v>
      </c>
      <c r="AD29" s="19">
        <v>6500</v>
      </c>
      <c r="AE29" s="19">
        <f t="shared" si="43"/>
        <v>4550</v>
      </c>
      <c r="AF29" s="19">
        <v>3216.172</v>
      </c>
      <c r="AG29" s="19">
        <f t="shared" si="27"/>
        <v>70.685098901098897</v>
      </c>
      <c r="AH29" s="19">
        <f t="shared" si="28"/>
        <v>49.479569230769229</v>
      </c>
      <c r="AI29" s="19">
        <v>240</v>
      </c>
      <c r="AJ29" s="19">
        <f>AI29/12*8.4</f>
        <v>168</v>
      </c>
      <c r="AK29" s="19">
        <v>505</v>
      </c>
      <c r="AL29" s="19">
        <f t="shared" si="29"/>
        <v>300.59523809523807</v>
      </c>
      <c r="AM29" s="19">
        <f t="shared" si="30"/>
        <v>210.41666666666666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34729.1</v>
      </c>
      <c r="AZ29" s="19">
        <v>26046.825000000001</v>
      </c>
      <c r="BA29" s="19">
        <v>26046.799999999999</v>
      </c>
      <c r="BB29" s="19">
        <v>0</v>
      </c>
      <c r="BC29" s="19">
        <v>0</v>
      </c>
      <c r="BD29" s="19">
        <v>0</v>
      </c>
      <c r="BE29" s="19">
        <v>0</v>
      </c>
      <c r="BF29" s="19">
        <f t="shared" si="31"/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f t="shared" si="7"/>
        <v>1100</v>
      </c>
      <c r="BO29" s="19">
        <f t="shared" si="7"/>
        <v>770.00000000000011</v>
      </c>
      <c r="BP29" s="19">
        <f t="shared" si="32"/>
        <v>1145</v>
      </c>
      <c r="BQ29" s="19">
        <f t="shared" si="8"/>
        <v>148.7012987012987</v>
      </c>
      <c r="BR29" s="19">
        <f t="shared" si="9"/>
        <v>104.09090909090909</v>
      </c>
      <c r="BS29" s="19">
        <v>1100</v>
      </c>
      <c r="BT29" s="19">
        <f t="shared" si="39"/>
        <v>770.00000000000011</v>
      </c>
      <c r="BU29" s="19">
        <v>225</v>
      </c>
      <c r="BV29" s="19">
        <v>0</v>
      </c>
      <c r="BW29" s="19">
        <f t="shared" si="44"/>
        <v>0</v>
      </c>
      <c r="BX29" s="19">
        <v>920</v>
      </c>
      <c r="BY29" s="19">
        <v>0</v>
      </c>
      <c r="BZ29" s="19">
        <f t="shared" si="34"/>
        <v>0</v>
      </c>
      <c r="CA29" s="19">
        <v>0</v>
      </c>
      <c r="CB29" s="19">
        <v>0</v>
      </c>
      <c r="CC29" s="19">
        <f t="shared" si="48"/>
        <v>0</v>
      </c>
      <c r="CD29" s="19">
        <v>0</v>
      </c>
      <c r="CE29" s="19">
        <v>0</v>
      </c>
      <c r="CF29" s="19">
        <v>0</v>
      </c>
      <c r="CG29" s="19">
        <v>0</v>
      </c>
      <c r="CH29" s="19">
        <v>0</v>
      </c>
      <c r="CI29" s="19">
        <f t="shared" si="40"/>
        <v>0</v>
      </c>
      <c r="CJ29" s="19">
        <v>0</v>
      </c>
      <c r="CK29" s="19">
        <v>0</v>
      </c>
      <c r="CL29" s="19">
        <f t="shared" si="45"/>
        <v>0</v>
      </c>
      <c r="CM29" s="19">
        <v>0</v>
      </c>
      <c r="CN29" s="19">
        <v>4200</v>
      </c>
      <c r="CO29" s="19">
        <f t="shared" si="36"/>
        <v>2940</v>
      </c>
      <c r="CP29" s="19">
        <v>1319.35</v>
      </c>
      <c r="CQ29" s="19">
        <v>4200</v>
      </c>
      <c r="CR29" s="19">
        <f>CQ29/12*8.4</f>
        <v>2940</v>
      </c>
      <c r="CS29" s="19">
        <v>1319.35</v>
      </c>
      <c r="CT29" s="19">
        <v>0</v>
      </c>
      <c r="CU29" s="19">
        <f t="shared" si="41"/>
        <v>0</v>
      </c>
      <c r="CV29" s="19">
        <v>403.34</v>
      </c>
      <c r="CW29" s="19">
        <v>0</v>
      </c>
      <c r="CX29" s="19">
        <v>0</v>
      </c>
      <c r="CY29" s="19">
        <v>300</v>
      </c>
      <c r="CZ29" s="19">
        <v>0</v>
      </c>
      <c r="DA29" s="19">
        <v>0</v>
      </c>
      <c r="DB29" s="19">
        <v>0</v>
      </c>
      <c r="DC29" s="19">
        <v>0</v>
      </c>
      <c r="DD29" s="19">
        <v>0</v>
      </c>
      <c r="DE29" s="19">
        <v>1.71</v>
      </c>
      <c r="DF29" s="19">
        <v>0</v>
      </c>
      <c r="DG29" s="19">
        <f t="shared" si="10"/>
        <v>54269.1</v>
      </c>
      <c r="DH29" s="19">
        <f t="shared" si="11"/>
        <v>39724.824999999997</v>
      </c>
      <c r="DI29" s="19">
        <f t="shared" si="12"/>
        <v>40341.167999999991</v>
      </c>
      <c r="DJ29" s="19">
        <v>0</v>
      </c>
      <c r="DK29" s="19">
        <v>0</v>
      </c>
      <c r="DL29" s="19">
        <v>0</v>
      </c>
      <c r="DM29" s="19">
        <v>0</v>
      </c>
      <c r="DN29" s="19">
        <v>0</v>
      </c>
      <c r="DO29" s="19">
        <v>0</v>
      </c>
      <c r="DP29" s="19">
        <v>0</v>
      </c>
      <c r="DQ29" s="19">
        <v>0</v>
      </c>
      <c r="DR29" s="19">
        <v>0</v>
      </c>
      <c r="DS29" s="19">
        <v>0</v>
      </c>
      <c r="DT29" s="19">
        <v>0</v>
      </c>
      <c r="DU29" s="19">
        <v>0</v>
      </c>
      <c r="DV29" s="19">
        <v>0</v>
      </c>
      <c r="DW29" s="19">
        <v>0</v>
      </c>
      <c r="DX29" s="19">
        <v>0</v>
      </c>
      <c r="DY29" s="19">
        <v>0</v>
      </c>
      <c r="DZ29" s="19">
        <v>0</v>
      </c>
      <c r="EA29" s="19">
        <v>0</v>
      </c>
      <c r="EB29" s="19">
        <v>0</v>
      </c>
      <c r="EC29" s="19">
        <f t="shared" si="13"/>
        <v>0</v>
      </c>
      <c r="ED29" s="19">
        <f t="shared" si="13"/>
        <v>0</v>
      </c>
      <c r="EE29" s="19">
        <f t="shared" si="14"/>
        <v>0</v>
      </c>
      <c r="EH29" s="20"/>
      <c r="EJ29" s="20"/>
      <c r="EK29" s="20"/>
      <c r="EM29" s="20"/>
    </row>
    <row r="30" spans="1:143" s="21" customFormat="1" ht="22.5" customHeight="1" x14ac:dyDescent="0.2">
      <c r="A30" s="18">
        <v>21</v>
      </c>
      <c r="B30" s="22" t="s">
        <v>64</v>
      </c>
      <c r="C30" s="19">
        <v>4957.5542999999998</v>
      </c>
      <c r="D30" s="19">
        <v>2828.6855</v>
      </c>
      <c r="E30" s="19">
        <f t="shared" si="15"/>
        <v>74693.600000000006</v>
      </c>
      <c r="F30" s="19">
        <f t="shared" si="16"/>
        <v>53601.2</v>
      </c>
      <c r="G30" s="19">
        <f t="shared" si="0"/>
        <v>53039.720600000001</v>
      </c>
      <c r="H30" s="19">
        <f t="shared" si="17"/>
        <v>98.952487257747961</v>
      </c>
      <c r="I30" s="19">
        <f t="shared" si="1"/>
        <v>71.009725866740922</v>
      </c>
      <c r="J30" s="19">
        <f t="shared" si="2"/>
        <v>30452</v>
      </c>
      <c r="K30" s="19">
        <f t="shared" si="3"/>
        <v>20420</v>
      </c>
      <c r="L30" s="19">
        <f t="shared" si="4"/>
        <v>19858.520600000003</v>
      </c>
      <c r="M30" s="19">
        <f t="shared" si="18"/>
        <v>97.250345739471129</v>
      </c>
      <c r="N30" s="19">
        <f t="shared" si="19"/>
        <v>65.212533166951275</v>
      </c>
      <c r="O30" s="19">
        <f t="shared" si="20"/>
        <v>6900</v>
      </c>
      <c r="P30" s="19">
        <f t="shared" si="21"/>
        <v>4300</v>
      </c>
      <c r="Q30" s="19">
        <f t="shared" si="22"/>
        <v>5251.7359999999999</v>
      </c>
      <c r="R30" s="19">
        <f t="shared" si="5"/>
        <v>122.1333953488372</v>
      </c>
      <c r="S30" s="19">
        <f t="shared" si="6"/>
        <v>76.112115942028979</v>
      </c>
      <c r="T30" s="19">
        <v>580</v>
      </c>
      <c r="U30" s="19">
        <f t="shared" si="49"/>
        <v>406.00000000000006</v>
      </c>
      <c r="V30" s="19">
        <v>718.61099999999999</v>
      </c>
      <c r="W30" s="19">
        <f t="shared" si="23"/>
        <v>176.99778325123151</v>
      </c>
      <c r="X30" s="19">
        <f t="shared" si="24"/>
        <v>123.89844827586207</v>
      </c>
      <c r="Y30" s="19">
        <v>3120</v>
      </c>
      <c r="Z30" s="19">
        <v>2000</v>
      </c>
      <c r="AA30" s="19">
        <v>2002.9246000000001</v>
      </c>
      <c r="AB30" s="19">
        <f t="shared" si="25"/>
        <v>100.14623</v>
      </c>
      <c r="AC30" s="19">
        <f t="shared" si="26"/>
        <v>64.19630128205128</v>
      </c>
      <c r="AD30" s="19">
        <v>6320</v>
      </c>
      <c r="AE30" s="19">
        <v>3894</v>
      </c>
      <c r="AF30" s="19">
        <v>4533.125</v>
      </c>
      <c r="AG30" s="19">
        <f t="shared" si="27"/>
        <v>116.41307139188496</v>
      </c>
      <c r="AH30" s="19">
        <f t="shared" si="28"/>
        <v>71.726661392405063</v>
      </c>
      <c r="AI30" s="19">
        <v>192</v>
      </c>
      <c r="AJ30" s="19">
        <v>150</v>
      </c>
      <c r="AK30" s="19">
        <v>271.60000000000002</v>
      </c>
      <c r="AL30" s="19">
        <f t="shared" si="29"/>
        <v>181.06666666666669</v>
      </c>
      <c r="AM30" s="19">
        <f t="shared" si="30"/>
        <v>141.45833333333334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44241.599999999999</v>
      </c>
      <c r="AZ30" s="19">
        <v>33181.199999999997</v>
      </c>
      <c r="BA30" s="19">
        <v>33181.199999999997</v>
      </c>
      <c r="BB30" s="19">
        <v>0</v>
      </c>
      <c r="BC30" s="19">
        <v>0</v>
      </c>
      <c r="BD30" s="19">
        <v>0</v>
      </c>
      <c r="BE30" s="19">
        <v>0</v>
      </c>
      <c r="BF30" s="19">
        <f t="shared" si="31"/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f t="shared" si="7"/>
        <v>3140</v>
      </c>
      <c r="BO30" s="19">
        <f t="shared" si="7"/>
        <v>2000</v>
      </c>
      <c r="BP30" s="19">
        <f t="shared" si="32"/>
        <v>1845</v>
      </c>
      <c r="BQ30" s="19">
        <f t="shared" si="8"/>
        <v>92.25</v>
      </c>
      <c r="BR30" s="19">
        <f t="shared" si="9"/>
        <v>58.757961783439491</v>
      </c>
      <c r="BS30" s="19">
        <v>3140</v>
      </c>
      <c r="BT30" s="19">
        <v>2000</v>
      </c>
      <c r="BU30" s="19">
        <v>1845</v>
      </c>
      <c r="BV30" s="19">
        <v>0</v>
      </c>
      <c r="BW30" s="19">
        <f t="shared" si="44"/>
        <v>0</v>
      </c>
      <c r="BX30" s="19">
        <v>0</v>
      </c>
      <c r="BY30" s="19">
        <v>0</v>
      </c>
      <c r="BZ30" s="19">
        <f t="shared" si="34"/>
        <v>0</v>
      </c>
      <c r="CA30" s="19">
        <v>0</v>
      </c>
      <c r="CB30" s="19">
        <v>0</v>
      </c>
      <c r="CC30" s="19">
        <f t="shared" si="48"/>
        <v>0</v>
      </c>
      <c r="CD30" s="19">
        <v>0</v>
      </c>
      <c r="CE30" s="19">
        <v>0</v>
      </c>
      <c r="CF30" s="19">
        <v>0</v>
      </c>
      <c r="CG30" s="19">
        <v>0</v>
      </c>
      <c r="CH30" s="19">
        <v>0</v>
      </c>
      <c r="CI30" s="19">
        <f t="shared" si="40"/>
        <v>0</v>
      </c>
      <c r="CJ30" s="19">
        <v>0</v>
      </c>
      <c r="CK30" s="19">
        <v>0</v>
      </c>
      <c r="CL30" s="19">
        <f t="shared" si="45"/>
        <v>0</v>
      </c>
      <c r="CM30" s="19">
        <v>0</v>
      </c>
      <c r="CN30" s="19">
        <v>17100</v>
      </c>
      <c r="CO30" s="19">
        <f t="shared" si="36"/>
        <v>11970</v>
      </c>
      <c r="CP30" s="19">
        <v>10487.26</v>
      </c>
      <c r="CQ30" s="19">
        <v>2300</v>
      </c>
      <c r="CR30" s="19">
        <v>1500</v>
      </c>
      <c r="CS30" s="19">
        <v>1612.96</v>
      </c>
      <c r="CT30" s="19">
        <v>0</v>
      </c>
      <c r="CU30" s="19">
        <f t="shared" si="41"/>
        <v>0</v>
      </c>
      <c r="CV30" s="19">
        <v>0</v>
      </c>
      <c r="CW30" s="19">
        <v>0</v>
      </c>
      <c r="CX30" s="19">
        <v>0</v>
      </c>
      <c r="CY30" s="19">
        <v>0</v>
      </c>
      <c r="CZ30" s="19">
        <v>0</v>
      </c>
      <c r="DA30" s="19">
        <v>0</v>
      </c>
      <c r="DB30" s="19">
        <v>0</v>
      </c>
      <c r="DC30" s="19">
        <v>0</v>
      </c>
      <c r="DD30" s="19">
        <v>0</v>
      </c>
      <c r="DE30" s="19">
        <v>0</v>
      </c>
      <c r="DF30" s="19">
        <v>0</v>
      </c>
      <c r="DG30" s="19">
        <f t="shared" si="10"/>
        <v>74693.600000000006</v>
      </c>
      <c r="DH30" s="19">
        <f t="shared" si="11"/>
        <v>53601.2</v>
      </c>
      <c r="DI30" s="19">
        <f t="shared" si="12"/>
        <v>53039.720600000001</v>
      </c>
      <c r="DJ30" s="19">
        <v>0</v>
      </c>
      <c r="DK30" s="19">
        <v>0</v>
      </c>
      <c r="DL30" s="19">
        <v>0</v>
      </c>
      <c r="DM30" s="19">
        <v>0</v>
      </c>
      <c r="DN30" s="19">
        <v>0</v>
      </c>
      <c r="DO30" s="19">
        <v>0</v>
      </c>
      <c r="DP30" s="19">
        <v>0</v>
      </c>
      <c r="DQ30" s="19">
        <v>0</v>
      </c>
      <c r="DR30" s="19">
        <v>0</v>
      </c>
      <c r="DS30" s="19">
        <v>0</v>
      </c>
      <c r="DT30" s="19">
        <v>0</v>
      </c>
      <c r="DU30" s="19">
        <v>0</v>
      </c>
      <c r="DV30" s="19">
        <v>0</v>
      </c>
      <c r="DW30" s="19">
        <v>0</v>
      </c>
      <c r="DX30" s="19">
        <v>0</v>
      </c>
      <c r="DY30" s="19">
        <v>0</v>
      </c>
      <c r="DZ30" s="19">
        <v>0</v>
      </c>
      <c r="EA30" s="19">
        <v>0</v>
      </c>
      <c r="EB30" s="19">
        <v>0</v>
      </c>
      <c r="EC30" s="19">
        <f t="shared" si="13"/>
        <v>0</v>
      </c>
      <c r="ED30" s="19">
        <f t="shared" si="13"/>
        <v>0</v>
      </c>
      <c r="EE30" s="19">
        <f t="shared" si="14"/>
        <v>0</v>
      </c>
      <c r="EH30" s="20"/>
      <c r="EJ30" s="20"/>
      <c r="EK30" s="20"/>
      <c r="EM30" s="20"/>
    </row>
    <row r="31" spans="1:143" s="21" customFormat="1" ht="22.5" customHeight="1" x14ac:dyDescent="0.2">
      <c r="A31" s="18">
        <v>22</v>
      </c>
      <c r="B31" s="22" t="s">
        <v>65</v>
      </c>
      <c r="C31" s="19">
        <v>277.05500000000001</v>
      </c>
      <c r="D31" s="19">
        <v>703.74440000000004</v>
      </c>
      <c r="E31" s="19">
        <f t="shared" si="15"/>
        <v>19217</v>
      </c>
      <c r="F31" s="19">
        <f t="shared" si="16"/>
        <v>14111.801666666668</v>
      </c>
      <c r="G31" s="19">
        <f t="shared" si="0"/>
        <v>13383.915999999999</v>
      </c>
      <c r="H31" s="19">
        <f t="shared" si="17"/>
        <v>94.842007534828099</v>
      </c>
      <c r="I31" s="19">
        <f t="shared" si="1"/>
        <v>69.64622990060883</v>
      </c>
      <c r="J31" s="19">
        <f t="shared" si="2"/>
        <v>5623.0999999999995</v>
      </c>
      <c r="K31" s="19">
        <f t="shared" si="3"/>
        <v>3916.376666666667</v>
      </c>
      <c r="L31" s="19">
        <f t="shared" si="4"/>
        <v>3188.5160000000005</v>
      </c>
      <c r="M31" s="19">
        <f t="shared" si="18"/>
        <v>81.414947319503668</v>
      </c>
      <c r="N31" s="19">
        <f t="shared" si="19"/>
        <v>56.703882200209868</v>
      </c>
      <c r="O31" s="19">
        <f t="shared" si="20"/>
        <v>2688.1</v>
      </c>
      <c r="P31" s="19">
        <f t="shared" si="21"/>
        <v>1881.67</v>
      </c>
      <c r="Q31" s="19">
        <f t="shared" si="22"/>
        <v>1666.7460000000001</v>
      </c>
      <c r="R31" s="19">
        <f t="shared" si="5"/>
        <v>88.578018462323357</v>
      </c>
      <c r="S31" s="19">
        <f t="shared" si="6"/>
        <v>62.004612923626354</v>
      </c>
      <c r="T31" s="19">
        <v>422</v>
      </c>
      <c r="U31" s="19">
        <f t="shared" si="49"/>
        <v>295.39999999999998</v>
      </c>
      <c r="V31" s="19">
        <v>266.346</v>
      </c>
      <c r="W31" s="19">
        <f t="shared" si="23"/>
        <v>90.16452268111037</v>
      </c>
      <c r="X31" s="19">
        <f t="shared" si="24"/>
        <v>63.115165876777255</v>
      </c>
      <c r="Y31" s="19">
        <v>1187.5999999999999</v>
      </c>
      <c r="Z31" s="19">
        <f>Y31/12*8.2</f>
        <v>811.52666666666653</v>
      </c>
      <c r="AA31" s="19">
        <v>505.47</v>
      </c>
      <c r="AB31" s="19">
        <f t="shared" si="25"/>
        <v>62.286308110639219</v>
      </c>
      <c r="AC31" s="19">
        <f t="shared" si="26"/>
        <v>42.562310542270133</v>
      </c>
      <c r="AD31" s="19">
        <v>2266.1</v>
      </c>
      <c r="AE31" s="19">
        <f t="shared" si="43"/>
        <v>1586.27</v>
      </c>
      <c r="AF31" s="19">
        <v>1400.4</v>
      </c>
      <c r="AG31" s="19">
        <f t="shared" si="27"/>
        <v>88.28257484539202</v>
      </c>
      <c r="AH31" s="19">
        <f t="shared" si="28"/>
        <v>61.797802391774425</v>
      </c>
      <c r="AI31" s="19">
        <v>355</v>
      </c>
      <c r="AJ31" s="19">
        <f>AI31/12*8.4</f>
        <v>248.5</v>
      </c>
      <c r="AK31" s="19">
        <v>348.5</v>
      </c>
      <c r="AL31" s="19">
        <f t="shared" si="29"/>
        <v>140.24144869215291</v>
      </c>
      <c r="AM31" s="19">
        <f t="shared" si="30"/>
        <v>98.16901408450704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13593.9</v>
      </c>
      <c r="AZ31" s="19">
        <v>10195.425000000001</v>
      </c>
      <c r="BA31" s="19">
        <v>10195.4</v>
      </c>
      <c r="BB31" s="19">
        <v>0</v>
      </c>
      <c r="BC31" s="19">
        <v>0</v>
      </c>
      <c r="BD31" s="19">
        <v>0</v>
      </c>
      <c r="BE31" s="19">
        <v>0</v>
      </c>
      <c r="BF31" s="19">
        <f t="shared" si="31"/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f t="shared" si="7"/>
        <v>606.4</v>
      </c>
      <c r="BO31" s="19">
        <f t="shared" si="7"/>
        <v>424.48</v>
      </c>
      <c r="BP31" s="19">
        <f t="shared" si="32"/>
        <v>334</v>
      </c>
      <c r="BQ31" s="19">
        <f t="shared" si="8"/>
        <v>78.684508104033171</v>
      </c>
      <c r="BR31" s="19">
        <f t="shared" si="9"/>
        <v>55.079155672823219</v>
      </c>
      <c r="BS31" s="19">
        <v>606.4</v>
      </c>
      <c r="BT31" s="19">
        <f t="shared" si="39"/>
        <v>424.48</v>
      </c>
      <c r="BU31" s="19">
        <v>334</v>
      </c>
      <c r="BV31" s="19">
        <v>0</v>
      </c>
      <c r="BW31" s="19">
        <f t="shared" si="44"/>
        <v>0</v>
      </c>
      <c r="BX31" s="19">
        <v>0</v>
      </c>
      <c r="BY31" s="19">
        <v>0</v>
      </c>
      <c r="BZ31" s="19">
        <f t="shared" si="34"/>
        <v>0</v>
      </c>
      <c r="CA31" s="19">
        <v>0</v>
      </c>
      <c r="CB31" s="19">
        <v>0</v>
      </c>
      <c r="CC31" s="19">
        <f t="shared" si="48"/>
        <v>0</v>
      </c>
      <c r="CD31" s="19">
        <v>0</v>
      </c>
      <c r="CE31" s="19">
        <v>0</v>
      </c>
      <c r="CF31" s="19">
        <v>0</v>
      </c>
      <c r="CG31" s="19">
        <v>0</v>
      </c>
      <c r="CH31" s="19">
        <v>0</v>
      </c>
      <c r="CI31" s="19">
        <f t="shared" si="40"/>
        <v>0</v>
      </c>
      <c r="CJ31" s="19">
        <v>0</v>
      </c>
      <c r="CK31" s="19">
        <v>0</v>
      </c>
      <c r="CL31" s="19">
        <f t="shared" si="45"/>
        <v>0</v>
      </c>
      <c r="CM31" s="19">
        <v>0</v>
      </c>
      <c r="CN31" s="19">
        <v>786</v>
      </c>
      <c r="CO31" s="19">
        <f t="shared" si="36"/>
        <v>550.20000000000005</v>
      </c>
      <c r="CP31" s="19">
        <v>315.8</v>
      </c>
      <c r="CQ31" s="19">
        <v>774</v>
      </c>
      <c r="CR31" s="19">
        <f>CQ31/12*8.4</f>
        <v>541.80000000000007</v>
      </c>
      <c r="CS31" s="19">
        <v>315.8</v>
      </c>
      <c r="CT31" s="19">
        <v>0</v>
      </c>
      <c r="CU31" s="19">
        <f t="shared" si="41"/>
        <v>0</v>
      </c>
      <c r="CV31" s="19">
        <v>0</v>
      </c>
      <c r="CW31" s="19">
        <v>0</v>
      </c>
      <c r="CX31" s="19">
        <v>0</v>
      </c>
      <c r="CY31" s="19">
        <v>0</v>
      </c>
      <c r="CZ31" s="19">
        <v>0</v>
      </c>
      <c r="DA31" s="19">
        <v>0</v>
      </c>
      <c r="DB31" s="19">
        <v>0</v>
      </c>
      <c r="DC31" s="19">
        <v>0</v>
      </c>
      <c r="DD31" s="19">
        <v>0</v>
      </c>
      <c r="DE31" s="19">
        <v>18</v>
      </c>
      <c r="DF31" s="19">
        <v>0</v>
      </c>
      <c r="DG31" s="19">
        <f t="shared" si="10"/>
        <v>19217</v>
      </c>
      <c r="DH31" s="19">
        <f t="shared" si="11"/>
        <v>14111.801666666668</v>
      </c>
      <c r="DI31" s="19">
        <f t="shared" si="12"/>
        <v>13383.915999999999</v>
      </c>
      <c r="DJ31" s="19">
        <v>0</v>
      </c>
      <c r="DK31" s="19">
        <v>0</v>
      </c>
      <c r="DL31" s="19">
        <v>0</v>
      </c>
      <c r="DM31" s="19">
        <v>0</v>
      </c>
      <c r="DN31" s="19">
        <v>0</v>
      </c>
      <c r="DO31" s="19">
        <v>0</v>
      </c>
      <c r="DP31" s="19">
        <v>0</v>
      </c>
      <c r="DQ31" s="19">
        <v>0</v>
      </c>
      <c r="DR31" s="19">
        <v>0</v>
      </c>
      <c r="DS31" s="19">
        <v>0</v>
      </c>
      <c r="DT31" s="19">
        <v>0</v>
      </c>
      <c r="DU31" s="19">
        <v>0</v>
      </c>
      <c r="DV31" s="19">
        <v>0</v>
      </c>
      <c r="DW31" s="19">
        <v>0</v>
      </c>
      <c r="DX31" s="19">
        <v>0</v>
      </c>
      <c r="DY31" s="19">
        <v>0</v>
      </c>
      <c r="DZ31" s="19">
        <v>0</v>
      </c>
      <c r="EA31" s="19">
        <v>0</v>
      </c>
      <c r="EB31" s="19">
        <v>0</v>
      </c>
      <c r="EC31" s="19">
        <f t="shared" si="13"/>
        <v>0</v>
      </c>
      <c r="ED31" s="19">
        <f t="shared" si="13"/>
        <v>0</v>
      </c>
      <c r="EE31" s="19">
        <f t="shared" si="14"/>
        <v>0</v>
      </c>
      <c r="EH31" s="20"/>
      <c r="EJ31" s="20"/>
      <c r="EK31" s="20"/>
      <c r="EM31" s="20"/>
    </row>
    <row r="32" spans="1:143" s="21" customFormat="1" ht="22.5" customHeight="1" x14ac:dyDescent="0.2">
      <c r="A32" s="18">
        <v>23</v>
      </c>
      <c r="B32" s="22" t="s">
        <v>66</v>
      </c>
      <c r="C32" s="19">
        <v>7762.2893999999997</v>
      </c>
      <c r="D32" s="19">
        <v>1779.9244000000001</v>
      </c>
      <c r="E32" s="19">
        <f t="shared" si="15"/>
        <v>13563.2</v>
      </c>
      <c r="F32" s="19">
        <f t="shared" si="16"/>
        <v>9325.9000000000015</v>
      </c>
      <c r="G32" s="19">
        <f t="shared" si="0"/>
        <v>11012.522999999999</v>
      </c>
      <c r="H32" s="19">
        <f t="shared" si="17"/>
        <v>118.08536441523067</v>
      </c>
      <c r="I32" s="19">
        <f t="shared" si="1"/>
        <v>81.194135602217756</v>
      </c>
      <c r="J32" s="19">
        <f t="shared" si="2"/>
        <v>3970</v>
      </c>
      <c r="K32" s="19">
        <f t="shared" si="3"/>
        <v>2131</v>
      </c>
      <c r="L32" s="19">
        <f t="shared" si="4"/>
        <v>3817.6229999999996</v>
      </c>
      <c r="M32" s="19">
        <f t="shared" si="18"/>
        <v>179.14702017832002</v>
      </c>
      <c r="N32" s="19">
        <f t="shared" si="19"/>
        <v>96.161788413098222</v>
      </c>
      <c r="O32" s="19">
        <f t="shared" si="20"/>
        <v>1600</v>
      </c>
      <c r="P32" s="19">
        <f t="shared" si="21"/>
        <v>800</v>
      </c>
      <c r="Q32" s="19">
        <f t="shared" si="22"/>
        <v>1515.422</v>
      </c>
      <c r="R32" s="19">
        <f t="shared" si="5"/>
        <v>189.42775</v>
      </c>
      <c r="S32" s="19">
        <f t="shared" si="6"/>
        <v>94.713875000000002</v>
      </c>
      <c r="T32" s="19">
        <v>50</v>
      </c>
      <c r="U32" s="19">
        <f t="shared" si="49"/>
        <v>35.000000000000007</v>
      </c>
      <c r="V32" s="19">
        <v>155.66200000000001</v>
      </c>
      <c r="W32" s="19">
        <f t="shared" si="23"/>
        <v>444.74857142857138</v>
      </c>
      <c r="X32" s="19">
        <f t="shared" si="24"/>
        <v>311.32400000000001</v>
      </c>
      <c r="Y32" s="19">
        <v>1500</v>
      </c>
      <c r="Z32" s="19">
        <v>750</v>
      </c>
      <c r="AA32" s="19">
        <v>1133.5899999999999</v>
      </c>
      <c r="AB32" s="19">
        <f t="shared" si="25"/>
        <v>151.14533333333333</v>
      </c>
      <c r="AC32" s="19">
        <f t="shared" si="26"/>
        <v>75.572666666666663</v>
      </c>
      <c r="AD32" s="19">
        <v>1550</v>
      </c>
      <c r="AE32" s="19">
        <v>765</v>
      </c>
      <c r="AF32" s="19">
        <v>1359.76</v>
      </c>
      <c r="AG32" s="19">
        <f t="shared" si="27"/>
        <v>177.74640522875816</v>
      </c>
      <c r="AH32" s="19">
        <f t="shared" si="28"/>
        <v>87.726451612903219</v>
      </c>
      <c r="AI32" s="19">
        <v>10</v>
      </c>
      <c r="AJ32" s="19">
        <v>6</v>
      </c>
      <c r="AK32" s="19">
        <v>33</v>
      </c>
      <c r="AL32" s="19">
        <f t="shared" si="29"/>
        <v>550</v>
      </c>
      <c r="AM32" s="19">
        <f t="shared" si="30"/>
        <v>330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9593.2000000000007</v>
      </c>
      <c r="AZ32" s="19">
        <v>7194.9000000000005</v>
      </c>
      <c r="BA32" s="19">
        <v>7194.9</v>
      </c>
      <c r="BB32" s="19">
        <v>0</v>
      </c>
      <c r="BC32" s="19">
        <v>0</v>
      </c>
      <c r="BD32" s="19">
        <v>0</v>
      </c>
      <c r="BE32" s="19">
        <v>0</v>
      </c>
      <c r="BF32" s="19">
        <f t="shared" si="31"/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f t="shared" si="7"/>
        <v>360</v>
      </c>
      <c r="BO32" s="19">
        <f t="shared" si="7"/>
        <v>225</v>
      </c>
      <c r="BP32" s="19">
        <f t="shared" si="32"/>
        <v>227.8</v>
      </c>
      <c r="BQ32" s="19">
        <f t="shared" si="8"/>
        <v>101.24444444444445</v>
      </c>
      <c r="BR32" s="19">
        <f t="shared" si="9"/>
        <v>63.277777777777779</v>
      </c>
      <c r="BS32" s="19">
        <v>360</v>
      </c>
      <c r="BT32" s="19">
        <v>225</v>
      </c>
      <c r="BU32" s="19">
        <v>227.8</v>
      </c>
      <c r="BV32" s="19">
        <v>0</v>
      </c>
      <c r="BW32" s="19">
        <f t="shared" si="44"/>
        <v>0</v>
      </c>
      <c r="BX32" s="19">
        <v>0</v>
      </c>
      <c r="BY32" s="19">
        <v>0</v>
      </c>
      <c r="BZ32" s="19">
        <f t="shared" si="34"/>
        <v>0</v>
      </c>
      <c r="CA32" s="19">
        <v>0</v>
      </c>
      <c r="CB32" s="19">
        <v>0</v>
      </c>
      <c r="CC32" s="19">
        <f t="shared" si="48"/>
        <v>0</v>
      </c>
      <c r="CD32" s="19">
        <v>0</v>
      </c>
      <c r="CE32" s="19">
        <v>0</v>
      </c>
      <c r="CF32" s="19">
        <v>0</v>
      </c>
      <c r="CG32" s="19">
        <v>0</v>
      </c>
      <c r="CH32" s="19">
        <v>0</v>
      </c>
      <c r="CI32" s="19">
        <f t="shared" si="40"/>
        <v>0</v>
      </c>
      <c r="CJ32" s="19">
        <v>0</v>
      </c>
      <c r="CK32" s="19">
        <v>0</v>
      </c>
      <c r="CL32" s="19">
        <f t="shared" si="45"/>
        <v>0</v>
      </c>
      <c r="CM32" s="19">
        <v>20</v>
      </c>
      <c r="CN32" s="19">
        <v>500</v>
      </c>
      <c r="CO32" s="19">
        <f t="shared" si="36"/>
        <v>350</v>
      </c>
      <c r="CP32" s="19">
        <v>427.93</v>
      </c>
      <c r="CQ32" s="19">
        <v>500</v>
      </c>
      <c r="CR32" s="19">
        <v>250</v>
      </c>
      <c r="CS32" s="19">
        <v>397.93</v>
      </c>
      <c r="CT32" s="19">
        <v>0</v>
      </c>
      <c r="CU32" s="19">
        <f t="shared" si="41"/>
        <v>0</v>
      </c>
      <c r="CV32" s="19">
        <v>459.88099999999997</v>
      </c>
      <c r="CW32" s="19">
        <v>0</v>
      </c>
      <c r="CX32" s="19">
        <v>0</v>
      </c>
      <c r="CY32" s="19">
        <v>0</v>
      </c>
      <c r="CZ32" s="19">
        <v>0</v>
      </c>
      <c r="DA32" s="19">
        <v>0</v>
      </c>
      <c r="DB32" s="19">
        <v>0</v>
      </c>
      <c r="DC32" s="19">
        <v>0</v>
      </c>
      <c r="DD32" s="19">
        <v>0</v>
      </c>
      <c r="DE32" s="19">
        <v>0</v>
      </c>
      <c r="DF32" s="19">
        <v>0</v>
      </c>
      <c r="DG32" s="19">
        <f t="shared" si="10"/>
        <v>13563.2</v>
      </c>
      <c r="DH32" s="19">
        <f t="shared" si="11"/>
        <v>9325.9000000000015</v>
      </c>
      <c r="DI32" s="19">
        <f t="shared" si="12"/>
        <v>11012.522999999999</v>
      </c>
      <c r="DJ32" s="19">
        <v>0</v>
      </c>
      <c r="DK32" s="19">
        <v>0</v>
      </c>
      <c r="DL32" s="19">
        <v>0</v>
      </c>
      <c r="DM32" s="19">
        <v>0</v>
      </c>
      <c r="DN32" s="19">
        <v>0</v>
      </c>
      <c r="DO32" s="19">
        <v>0</v>
      </c>
      <c r="DP32" s="19">
        <v>0</v>
      </c>
      <c r="DQ32" s="19">
        <v>0</v>
      </c>
      <c r="DR32" s="19">
        <v>0</v>
      </c>
      <c r="DS32" s="19">
        <v>0</v>
      </c>
      <c r="DT32" s="19">
        <v>0</v>
      </c>
      <c r="DU32" s="19">
        <v>0</v>
      </c>
      <c r="DV32" s="19">
        <v>0</v>
      </c>
      <c r="DW32" s="19">
        <v>0</v>
      </c>
      <c r="DX32" s="19">
        <v>0</v>
      </c>
      <c r="DY32" s="19">
        <v>0</v>
      </c>
      <c r="DZ32" s="19">
        <v>0</v>
      </c>
      <c r="EA32" s="19">
        <v>0</v>
      </c>
      <c r="EB32" s="19">
        <v>0</v>
      </c>
      <c r="EC32" s="19">
        <f t="shared" si="13"/>
        <v>0</v>
      </c>
      <c r="ED32" s="19">
        <f t="shared" si="13"/>
        <v>0</v>
      </c>
      <c r="EE32" s="19">
        <f t="shared" si="14"/>
        <v>0</v>
      </c>
      <c r="EH32" s="20"/>
      <c r="EJ32" s="20"/>
      <c r="EK32" s="20"/>
      <c r="EM32" s="20"/>
    </row>
    <row r="33" spans="1:143" s="21" customFormat="1" ht="22.5" customHeight="1" x14ac:dyDescent="0.2">
      <c r="A33" s="18">
        <v>24</v>
      </c>
      <c r="B33" s="22" t="s">
        <v>67</v>
      </c>
      <c r="C33" s="19">
        <v>141.61070000000001</v>
      </c>
      <c r="D33" s="19">
        <v>7227.3078999999998</v>
      </c>
      <c r="E33" s="19">
        <f t="shared" si="15"/>
        <v>58878</v>
      </c>
      <c r="F33" s="19">
        <f t="shared" si="16"/>
        <v>44164</v>
      </c>
      <c r="G33" s="19">
        <f t="shared" si="0"/>
        <v>42775.769</v>
      </c>
      <c r="H33" s="19">
        <f t="shared" si="17"/>
        <v>96.856645684267733</v>
      </c>
      <c r="I33" s="19">
        <f t="shared" si="1"/>
        <v>72.651531981385247</v>
      </c>
      <c r="J33" s="19">
        <f t="shared" si="2"/>
        <v>23694</v>
      </c>
      <c r="K33" s="19">
        <f t="shared" si="3"/>
        <v>17776</v>
      </c>
      <c r="L33" s="19">
        <f t="shared" si="4"/>
        <v>16387.769</v>
      </c>
      <c r="M33" s="19">
        <f t="shared" si="18"/>
        <v>92.19041966696669</v>
      </c>
      <c r="N33" s="19">
        <f t="shared" si="19"/>
        <v>69.164214569089225</v>
      </c>
      <c r="O33" s="19">
        <f t="shared" si="20"/>
        <v>8630</v>
      </c>
      <c r="P33" s="19">
        <f t="shared" si="21"/>
        <v>6848</v>
      </c>
      <c r="Q33" s="19">
        <f t="shared" si="22"/>
        <v>6519.6959999999999</v>
      </c>
      <c r="R33" s="19">
        <f t="shared" si="5"/>
        <v>95.205841121495325</v>
      </c>
      <c r="S33" s="19">
        <f t="shared" si="6"/>
        <v>75.546882966396282</v>
      </c>
      <c r="T33" s="19">
        <v>2230</v>
      </c>
      <c r="U33" s="19">
        <f t="shared" si="49"/>
        <v>1561.0000000000002</v>
      </c>
      <c r="V33" s="19">
        <v>1178.9459999999999</v>
      </c>
      <c r="W33" s="19">
        <f t="shared" si="23"/>
        <v>75.525048046124269</v>
      </c>
      <c r="X33" s="19">
        <f t="shared" si="24"/>
        <v>52.867533632286992</v>
      </c>
      <c r="Y33" s="19">
        <v>6180</v>
      </c>
      <c r="Z33" s="19">
        <v>4600</v>
      </c>
      <c r="AA33" s="19">
        <v>2070.5309999999999</v>
      </c>
      <c r="AB33" s="19">
        <f t="shared" si="25"/>
        <v>45.011543478260869</v>
      </c>
      <c r="AC33" s="19">
        <f t="shared" si="26"/>
        <v>33.503737864077671</v>
      </c>
      <c r="AD33" s="19">
        <v>6400</v>
      </c>
      <c r="AE33" s="19">
        <v>5287</v>
      </c>
      <c r="AF33" s="19">
        <v>5340.75</v>
      </c>
      <c r="AG33" s="19">
        <f t="shared" si="27"/>
        <v>101.01664459996218</v>
      </c>
      <c r="AH33" s="19">
        <f t="shared" si="28"/>
        <v>83.44921875</v>
      </c>
      <c r="AI33" s="19">
        <v>350</v>
      </c>
      <c r="AJ33" s="19">
        <v>170</v>
      </c>
      <c r="AK33" s="19">
        <v>304</v>
      </c>
      <c r="AL33" s="19">
        <f t="shared" si="29"/>
        <v>178.82352941176472</v>
      </c>
      <c r="AM33" s="19">
        <f t="shared" si="30"/>
        <v>86.857142857142861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35184</v>
      </c>
      <c r="AZ33" s="19">
        <v>26388</v>
      </c>
      <c r="BA33" s="19">
        <v>26388</v>
      </c>
      <c r="BB33" s="19">
        <v>0</v>
      </c>
      <c r="BC33" s="19">
        <v>0</v>
      </c>
      <c r="BD33" s="19">
        <v>0</v>
      </c>
      <c r="BE33" s="19">
        <v>0</v>
      </c>
      <c r="BF33" s="19">
        <f t="shared" si="31"/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f t="shared" si="7"/>
        <v>2334</v>
      </c>
      <c r="BO33" s="19">
        <f t="shared" si="7"/>
        <v>1818</v>
      </c>
      <c r="BP33" s="19">
        <f t="shared" si="32"/>
        <v>2115.5</v>
      </c>
      <c r="BQ33" s="19">
        <f t="shared" si="8"/>
        <v>116.36413641364136</v>
      </c>
      <c r="BR33" s="19">
        <f t="shared" si="9"/>
        <v>90.638389031705231</v>
      </c>
      <c r="BS33" s="19">
        <v>2334</v>
      </c>
      <c r="BT33" s="19">
        <v>1818</v>
      </c>
      <c r="BU33" s="19">
        <v>2115.5</v>
      </c>
      <c r="BV33" s="19">
        <v>0</v>
      </c>
      <c r="BW33" s="19">
        <f t="shared" si="44"/>
        <v>0</v>
      </c>
      <c r="BX33" s="19">
        <v>0</v>
      </c>
      <c r="BY33" s="19">
        <v>0</v>
      </c>
      <c r="BZ33" s="19">
        <f t="shared" si="34"/>
        <v>0</v>
      </c>
      <c r="CA33" s="19">
        <v>0</v>
      </c>
      <c r="CB33" s="19">
        <v>0</v>
      </c>
      <c r="CC33" s="19">
        <f t="shared" si="48"/>
        <v>0</v>
      </c>
      <c r="CD33" s="19">
        <v>0</v>
      </c>
      <c r="CE33" s="19">
        <v>0</v>
      </c>
      <c r="CF33" s="19">
        <v>0</v>
      </c>
      <c r="CG33" s="19">
        <v>0</v>
      </c>
      <c r="CH33" s="19">
        <v>0</v>
      </c>
      <c r="CI33" s="19">
        <f t="shared" si="40"/>
        <v>0</v>
      </c>
      <c r="CJ33" s="19">
        <v>0</v>
      </c>
      <c r="CK33" s="19">
        <v>0</v>
      </c>
      <c r="CL33" s="19">
        <f t="shared" si="45"/>
        <v>0</v>
      </c>
      <c r="CM33" s="19">
        <v>0</v>
      </c>
      <c r="CN33" s="19">
        <v>1700</v>
      </c>
      <c r="CO33" s="19">
        <f t="shared" si="36"/>
        <v>1190</v>
      </c>
      <c r="CP33" s="19">
        <v>903.91</v>
      </c>
      <c r="CQ33" s="19">
        <v>1700</v>
      </c>
      <c r="CR33" s="19">
        <v>1260</v>
      </c>
      <c r="CS33" s="19">
        <v>873.91</v>
      </c>
      <c r="CT33" s="19">
        <v>4200</v>
      </c>
      <c r="CU33" s="19">
        <f t="shared" si="41"/>
        <v>2940</v>
      </c>
      <c r="CV33" s="19">
        <v>4282.6319999999996</v>
      </c>
      <c r="CW33" s="19">
        <v>0</v>
      </c>
      <c r="CX33" s="19">
        <v>0</v>
      </c>
      <c r="CY33" s="19">
        <v>100</v>
      </c>
      <c r="CZ33" s="19">
        <v>0</v>
      </c>
      <c r="DA33" s="19">
        <v>0</v>
      </c>
      <c r="DB33" s="19">
        <v>0</v>
      </c>
      <c r="DC33" s="19">
        <v>300</v>
      </c>
      <c r="DD33" s="19">
        <v>210</v>
      </c>
      <c r="DE33" s="19">
        <v>91.5</v>
      </c>
      <c r="DF33" s="19">
        <v>0</v>
      </c>
      <c r="DG33" s="19">
        <f t="shared" si="10"/>
        <v>58878</v>
      </c>
      <c r="DH33" s="19">
        <f t="shared" si="11"/>
        <v>44164</v>
      </c>
      <c r="DI33" s="19">
        <f t="shared" si="12"/>
        <v>42775.769</v>
      </c>
      <c r="DJ33" s="19">
        <v>0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19">
        <v>0</v>
      </c>
      <c r="DU33" s="19">
        <v>0</v>
      </c>
      <c r="DV33" s="19">
        <v>0</v>
      </c>
      <c r="DW33" s="19">
        <v>0</v>
      </c>
      <c r="DX33" s="19">
        <v>0</v>
      </c>
      <c r="DY33" s="19">
        <v>0</v>
      </c>
      <c r="DZ33" s="19">
        <v>0</v>
      </c>
      <c r="EA33" s="19">
        <v>0</v>
      </c>
      <c r="EB33" s="19">
        <v>0</v>
      </c>
      <c r="EC33" s="19">
        <f t="shared" si="13"/>
        <v>0</v>
      </c>
      <c r="ED33" s="19">
        <f t="shared" si="13"/>
        <v>0</v>
      </c>
      <c r="EE33" s="19">
        <f t="shared" si="14"/>
        <v>0</v>
      </c>
      <c r="EH33" s="20"/>
      <c r="EJ33" s="20"/>
      <c r="EK33" s="20"/>
      <c r="EM33" s="20"/>
    </row>
    <row r="34" spans="1:143" s="21" customFormat="1" ht="22.5" customHeight="1" x14ac:dyDescent="0.2">
      <c r="A34" s="18">
        <v>25</v>
      </c>
      <c r="B34" s="22" t="s">
        <v>68</v>
      </c>
      <c r="C34" s="19">
        <v>3713.2811000000002</v>
      </c>
      <c r="D34" s="19">
        <v>856.74540000000002</v>
      </c>
      <c r="E34" s="19">
        <f t="shared" si="15"/>
        <v>25700</v>
      </c>
      <c r="F34" s="19">
        <f t="shared" si="16"/>
        <v>19069.8</v>
      </c>
      <c r="G34" s="19">
        <f t="shared" si="0"/>
        <v>20862.378000000001</v>
      </c>
      <c r="H34" s="19">
        <f t="shared" si="17"/>
        <v>109.40008809741057</v>
      </c>
      <c r="I34" s="19">
        <f t="shared" si="1"/>
        <v>81.176568093385214</v>
      </c>
      <c r="J34" s="19">
        <f t="shared" si="2"/>
        <v>4104</v>
      </c>
      <c r="K34" s="19">
        <f t="shared" si="3"/>
        <v>2872.8</v>
      </c>
      <c r="L34" s="19">
        <f t="shared" si="4"/>
        <v>4665.3779999999997</v>
      </c>
      <c r="M34" s="19">
        <f t="shared" si="18"/>
        <v>162.39828738512946</v>
      </c>
      <c r="N34" s="19">
        <f t="shared" si="19"/>
        <v>113.67880116959064</v>
      </c>
      <c r="O34" s="19">
        <f t="shared" si="20"/>
        <v>2355</v>
      </c>
      <c r="P34" s="19">
        <f t="shared" si="21"/>
        <v>1648.5</v>
      </c>
      <c r="Q34" s="19">
        <f t="shared" si="22"/>
        <v>3708.4780000000001</v>
      </c>
      <c r="R34" s="19">
        <f t="shared" si="5"/>
        <v>224.96075219896875</v>
      </c>
      <c r="S34" s="19">
        <f t="shared" si="6"/>
        <v>157.47252653927814</v>
      </c>
      <c r="T34" s="19">
        <v>75</v>
      </c>
      <c r="U34" s="19">
        <f t="shared" si="49"/>
        <v>52.5</v>
      </c>
      <c r="V34" s="19">
        <v>30.478000000000002</v>
      </c>
      <c r="W34" s="19">
        <f t="shared" si="23"/>
        <v>58.053333333333335</v>
      </c>
      <c r="X34" s="19">
        <f t="shared" si="24"/>
        <v>40.637333333333338</v>
      </c>
      <c r="Y34" s="19">
        <v>0</v>
      </c>
      <c r="Z34" s="19">
        <f t="shared" ref="Z34" si="50">Y34/12*5.3</f>
        <v>0</v>
      </c>
      <c r="AA34" s="19">
        <v>0</v>
      </c>
      <c r="AB34" s="19">
        <v>0</v>
      </c>
      <c r="AC34" s="19">
        <v>0</v>
      </c>
      <c r="AD34" s="19">
        <v>2280</v>
      </c>
      <c r="AE34" s="19">
        <f t="shared" si="43"/>
        <v>1596</v>
      </c>
      <c r="AF34" s="19">
        <v>3678</v>
      </c>
      <c r="AG34" s="19">
        <f t="shared" si="27"/>
        <v>230.45112781954887</v>
      </c>
      <c r="AH34" s="19">
        <f t="shared" si="28"/>
        <v>161.31578947368422</v>
      </c>
      <c r="AI34" s="19">
        <v>149</v>
      </c>
      <c r="AJ34" s="19">
        <f>AI34/12*8.4</f>
        <v>104.3</v>
      </c>
      <c r="AK34" s="19">
        <v>115</v>
      </c>
      <c r="AL34" s="19">
        <f t="shared" si="29"/>
        <v>110.25886864813039</v>
      </c>
      <c r="AM34" s="19">
        <f t="shared" si="30"/>
        <v>77.181208053691279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21596</v>
      </c>
      <c r="AZ34" s="19">
        <v>16197</v>
      </c>
      <c r="BA34" s="19">
        <v>16197</v>
      </c>
      <c r="BB34" s="19">
        <v>0</v>
      </c>
      <c r="BC34" s="19">
        <v>0</v>
      </c>
      <c r="BD34" s="19">
        <v>0</v>
      </c>
      <c r="BE34" s="19">
        <v>0</v>
      </c>
      <c r="BF34" s="19">
        <f t="shared" si="31"/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f t="shared" si="7"/>
        <v>700</v>
      </c>
      <c r="BO34" s="19">
        <f t="shared" si="7"/>
        <v>490.00000000000006</v>
      </c>
      <c r="BP34" s="19">
        <f t="shared" si="32"/>
        <v>517.5</v>
      </c>
      <c r="BQ34" s="19">
        <f t="shared" si="8"/>
        <v>105.61224489795917</v>
      </c>
      <c r="BR34" s="19">
        <f t="shared" si="9"/>
        <v>73.928571428571431</v>
      </c>
      <c r="BS34" s="19">
        <v>700</v>
      </c>
      <c r="BT34" s="19">
        <f t="shared" si="39"/>
        <v>490.00000000000006</v>
      </c>
      <c r="BU34" s="19">
        <v>517.5</v>
      </c>
      <c r="BV34" s="19">
        <v>0</v>
      </c>
      <c r="BW34" s="19">
        <f t="shared" si="44"/>
        <v>0</v>
      </c>
      <c r="BX34" s="19">
        <v>0</v>
      </c>
      <c r="BY34" s="19">
        <v>0</v>
      </c>
      <c r="BZ34" s="19">
        <f t="shared" si="34"/>
        <v>0</v>
      </c>
      <c r="CA34" s="19">
        <v>0</v>
      </c>
      <c r="CB34" s="19">
        <v>0</v>
      </c>
      <c r="CC34" s="19">
        <f t="shared" si="48"/>
        <v>0</v>
      </c>
      <c r="CD34" s="19">
        <v>0</v>
      </c>
      <c r="CE34" s="19">
        <v>0</v>
      </c>
      <c r="CF34" s="19">
        <v>0</v>
      </c>
      <c r="CG34" s="19">
        <v>0</v>
      </c>
      <c r="CH34" s="19">
        <v>0</v>
      </c>
      <c r="CI34" s="19">
        <f t="shared" si="40"/>
        <v>0</v>
      </c>
      <c r="CJ34" s="19">
        <v>0</v>
      </c>
      <c r="CK34" s="19">
        <v>0</v>
      </c>
      <c r="CL34" s="19">
        <f t="shared" si="45"/>
        <v>0</v>
      </c>
      <c r="CM34" s="19">
        <v>0</v>
      </c>
      <c r="CN34" s="19">
        <v>900</v>
      </c>
      <c r="CO34" s="19">
        <f t="shared" si="36"/>
        <v>630</v>
      </c>
      <c r="CP34" s="19">
        <v>295</v>
      </c>
      <c r="CQ34" s="19">
        <v>900</v>
      </c>
      <c r="CR34" s="19">
        <f>CQ34/12*8.4</f>
        <v>630</v>
      </c>
      <c r="CS34" s="19">
        <v>295</v>
      </c>
      <c r="CT34" s="19">
        <v>0</v>
      </c>
      <c r="CU34" s="19">
        <f t="shared" si="41"/>
        <v>0</v>
      </c>
      <c r="CV34" s="19">
        <v>29.4</v>
      </c>
      <c r="CW34" s="19">
        <v>0</v>
      </c>
      <c r="CX34" s="19">
        <v>0</v>
      </c>
      <c r="CY34" s="19">
        <v>0</v>
      </c>
      <c r="CZ34" s="19">
        <v>0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f t="shared" si="10"/>
        <v>25700</v>
      </c>
      <c r="DH34" s="19">
        <f t="shared" si="11"/>
        <v>19069.8</v>
      </c>
      <c r="DI34" s="19">
        <f t="shared" si="12"/>
        <v>20862.378000000001</v>
      </c>
      <c r="DJ34" s="19">
        <v>0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19">
        <v>0</v>
      </c>
      <c r="DU34" s="19">
        <v>0</v>
      </c>
      <c r="DV34" s="19">
        <v>0</v>
      </c>
      <c r="DW34" s="19">
        <v>0</v>
      </c>
      <c r="DX34" s="19">
        <v>0</v>
      </c>
      <c r="DY34" s="19">
        <v>0</v>
      </c>
      <c r="DZ34" s="19">
        <v>0</v>
      </c>
      <c r="EA34" s="19">
        <v>0</v>
      </c>
      <c r="EB34" s="19">
        <v>0</v>
      </c>
      <c r="EC34" s="19">
        <f t="shared" si="13"/>
        <v>0</v>
      </c>
      <c r="ED34" s="19">
        <f t="shared" si="13"/>
        <v>0</v>
      </c>
      <c r="EE34" s="19">
        <f t="shared" si="14"/>
        <v>0</v>
      </c>
      <c r="EH34" s="20"/>
      <c r="EJ34" s="20"/>
      <c r="EK34" s="20"/>
      <c r="EM34" s="20"/>
    </row>
    <row r="35" spans="1:143" s="21" customFormat="1" ht="22.5" customHeight="1" x14ac:dyDescent="0.2">
      <c r="A35" s="18">
        <v>26</v>
      </c>
      <c r="B35" s="22" t="s">
        <v>69</v>
      </c>
      <c r="C35" s="19">
        <v>732.85209999999995</v>
      </c>
      <c r="D35" s="19">
        <v>4764.63</v>
      </c>
      <c r="E35" s="19">
        <f t="shared" si="15"/>
        <v>39143.699999999997</v>
      </c>
      <c r="F35" s="19">
        <f t="shared" si="16"/>
        <v>28356.775000000001</v>
      </c>
      <c r="G35" s="19">
        <f t="shared" si="0"/>
        <v>26192.04</v>
      </c>
      <c r="H35" s="19">
        <f t="shared" si="17"/>
        <v>92.366074774017846</v>
      </c>
      <c r="I35" s="19">
        <f t="shared" si="1"/>
        <v>66.912529985668201</v>
      </c>
      <c r="J35" s="19">
        <f t="shared" si="2"/>
        <v>20020</v>
      </c>
      <c r="K35" s="19">
        <f t="shared" si="3"/>
        <v>14014</v>
      </c>
      <c r="L35" s="19">
        <f t="shared" si="4"/>
        <v>11849.240000000002</v>
      </c>
      <c r="M35" s="19">
        <f t="shared" si="18"/>
        <v>84.552875695732851</v>
      </c>
      <c r="N35" s="19">
        <f t="shared" si="19"/>
        <v>59.187012987012999</v>
      </c>
      <c r="O35" s="19">
        <f t="shared" si="20"/>
        <v>14000</v>
      </c>
      <c r="P35" s="19">
        <f t="shared" si="21"/>
        <v>9800</v>
      </c>
      <c r="Q35" s="19">
        <f t="shared" si="22"/>
        <v>9418.3230000000003</v>
      </c>
      <c r="R35" s="19">
        <f t="shared" si="5"/>
        <v>96.105336734693878</v>
      </c>
      <c r="S35" s="19">
        <f t="shared" si="6"/>
        <v>67.273735714285721</v>
      </c>
      <c r="T35" s="19">
        <v>8000</v>
      </c>
      <c r="U35" s="19">
        <f t="shared" si="49"/>
        <v>5600</v>
      </c>
      <c r="V35" s="19">
        <v>3892.8090000000002</v>
      </c>
      <c r="W35" s="19">
        <f t="shared" si="23"/>
        <v>69.514446428571432</v>
      </c>
      <c r="X35" s="19">
        <f t="shared" si="24"/>
        <v>48.660112500000004</v>
      </c>
      <c r="Y35" s="19">
        <v>1100</v>
      </c>
      <c r="Z35" s="19">
        <f>Y35/12*8.4</f>
        <v>770.00000000000011</v>
      </c>
      <c r="AA35" s="19">
        <v>705.59100000000001</v>
      </c>
      <c r="AB35" s="19">
        <f t="shared" si="25"/>
        <v>91.6351948051948</v>
      </c>
      <c r="AC35" s="19">
        <f t="shared" si="26"/>
        <v>64.144636363636366</v>
      </c>
      <c r="AD35" s="19">
        <v>6000</v>
      </c>
      <c r="AE35" s="19">
        <f t="shared" si="43"/>
        <v>4200</v>
      </c>
      <c r="AF35" s="19">
        <v>5525.5140000000001</v>
      </c>
      <c r="AG35" s="19">
        <f t="shared" si="27"/>
        <v>131.55985714285714</v>
      </c>
      <c r="AH35" s="19">
        <f t="shared" si="28"/>
        <v>92.09190000000001</v>
      </c>
      <c r="AI35" s="19">
        <v>900</v>
      </c>
      <c r="AJ35" s="19">
        <f t="shared" ref="AJ35:AJ36" si="51">AI35/12*8.4</f>
        <v>630</v>
      </c>
      <c r="AK35" s="19">
        <v>801.2</v>
      </c>
      <c r="AL35" s="19">
        <f t="shared" si="29"/>
        <v>127.17460317460319</v>
      </c>
      <c r="AM35" s="19">
        <f t="shared" si="30"/>
        <v>89.022222222222226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19123.7</v>
      </c>
      <c r="AZ35" s="19">
        <v>14342.775</v>
      </c>
      <c r="BA35" s="19">
        <v>14342.8</v>
      </c>
      <c r="BB35" s="19">
        <v>0</v>
      </c>
      <c r="BC35" s="19">
        <v>0</v>
      </c>
      <c r="BD35" s="19">
        <v>0</v>
      </c>
      <c r="BE35" s="19">
        <v>0</v>
      </c>
      <c r="BF35" s="19">
        <f t="shared" si="31"/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f t="shared" si="7"/>
        <v>370</v>
      </c>
      <c r="BO35" s="19">
        <f t="shared" si="7"/>
        <v>259</v>
      </c>
      <c r="BP35" s="19">
        <f t="shared" si="32"/>
        <v>230.77600000000001</v>
      </c>
      <c r="BQ35" s="19">
        <f t="shared" si="8"/>
        <v>89.102702702702715</v>
      </c>
      <c r="BR35" s="19">
        <f t="shared" si="9"/>
        <v>62.371891891891892</v>
      </c>
      <c r="BS35" s="19">
        <v>370</v>
      </c>
      <c r="BT35" s="19">
        <f t="shared" si="39"/>
        <v>259</v>
      </c>
      <c r="BU35" s="19">
        <v>230.77600000000001</v>
      </c>
      <c r="BV35" s="19">
        <v>0</v>
      </c>
      <c r="BW35" s="19">
        <f t="shared" si="44"/>
        <v>0</v>
      </c>
      <c r="BX35" s="19">
        <v>0</v>
      </c>
      <c r="BY35" s="19">
        <v>0</v>
      </c>
      <c r="BZ35" s="19">
        <f t="shared" si="34"/>
        <v>0</v>
      </c>
      <c r="CA35" s="19">
        <v>0</v>
      </c>
      <c r="CB35" s="19">
        <v>0</v>
      </c>
      <c r="CC35" s="19">
        <f t="shared" si="48"/>
        <v>0</v>
      </c>
      <c r="CD35" s="19">
        <v>0</v>
      </c>
      <c r="CE35" s="19">
        <v>0</v>
      </c>
      <c r="CF35" s="19">
        <v>0</v>
      </c>
      <c r="CG35" s="19">
        <v>0</v>
      </c>
      <c r="CH35" s="19">
        <v>0</v>
      </c>
      <c r="CI35" s="19">
        <f t="shared" si="40"/>
        <v>0</v>
      </c>
      <c r="CJ35" s="19">
        <v>0</v>
      </c>
      <c r="CK35" s="19">
        <v>0</v>
      </c>
      <c r="CL35" s="19">
        <f t="shared" si="45"/>
        <v>0</v>
      </c>
      <c r="CM35" s="19">
        <v>0</v>
      </c>
      <c r="CN35" s="19">
        <v>1600</v>
      </c>
      <c r="CO35" s="19">
        <f t="shared" si="36"/>
        <v>1120.0000000000002</v>
      </c>
      <c r="CP35" s="19">
        <v>589.6</v>
      </c>
      <c r="CQ35" s="19">
        <v>1500</v>
      </c>
      <c r="CR35" s="19">
        <f t="shared" ref="CR35:CR36" si="52">CQ35/12*8.4</f>
        <v>1050</v>
      </c>
      <c r="CS35" s="19">
        <v>479.6</v>
      </c>
      <c r="CT35" s="19">
        <v>2000</v>
      </c>
      <c r="CU35" s="19">
        <f t="shared" si="41"/>
        <v>1400</v>
      </c>
      <c r="CV35" s="19">
        <v>103.75</v>
      </c>
      <c r="CW35" s="19">
        <v>50</v>
      </c>
      <c r="CX35" s="19">
        <v>35.000000000000007</v>
      </c>
      <c r="CY35" s="19">
        <v>0</v>
      </c>
      <c r="CZ35" s="19">
        <v>0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f t="shared" si="10"/>
        <v>39143.699999999997</v>
      </c>
      <c r="DH35" s="19">
        <f t="shared" si="11"/>
        <v>28356.775000000001</v>
      </c>
      <c r="DI35" s="19">
        <f t="shared" si="12"/>
        <v>26192.04</v>
      </c>
      <c r="DJ35" s="19">
        <v>0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19">
        <v>0</v>
      </c>
      <c r="DU35" s="19">
        <v>0</v>
      </c>
      <c r="DV35" s="19">
        <v>0</v>
      </c>
      <c r="DW35" s="19">
        <v>0</v>
      </c>
      <c r="DX35" s="19">
        <v>0</v>
      </c>
      <c r="DY35" s="19">
        <v>0</v>
      </c>
      <c r="DZ35" s="19">
        <v>0</v>
      </c>
      <c r="EA35" s="19">
        <v>0</v>
      </c>
      <c r="EB35" s="19">
        <v>0</v>
      </c>
      <c r="EC35" s="19">
        <f t="shared" si="13"/>
        <v>0</v>
      </c>
      <c r="ED35" s="19">
        <f t="shared" si="13"/>
        <v>0</v>
      </c>
      <c r="EE35" s="19">
        <f t="shared" si="14"/>
        <v>0</v>
      </c>
      <c r="EH35" s="20"/>
      <c r="EJ35" s="20"/>
      <c r="EK35" s="20"/>
      <c r="EM35" s="20"/>
    </row>
    <row r="36" spans="1:143" s="21" customFormat="1" ht="22.5" customHeight="1" x14ac:dyDescent="0.2">
      <c r="A36" s="18">
        <v>27</v>
      </c>
      <c r="B36" s="22" t="s">
        <v>70</v>
      </c>
      <c r="C36" s="19">
        <v>51816.221400000002</v>
      </c>
      <c r="D36" s="19">
        <v>77169.329299999998</v>
      </c>
      <c r="E36" s="19">
        <f t="shared" si="15"/>
        <v>331839</v>
      </c>
      <c r="F36" s="19">
        <f t="shared" si="16"/>
        <v>235999.44</v>
      </c>
      <c r="G36" s="19">
        <f t="shared" si="0"/>
        <v>256562.8504</v>
      </c>
      <c r="H36" s="19">
        <f t="shared" si="17"/>
        <v>108.71333016722413</v>
      </c>
      <c r="I36" s="19">
        <f t="shared" si="1"/>
        <v>77.315460328653359</v>
      </c>
      <c r="J36" s="19">
        <f t="shared" si="2"/>
        <v>224556.2</v>
      </c>
      <c r="K36" s="19">
        <f t="shared" si="3"/>
        <v>155537.34</v>
      </c>
      <c r="L36" s="19">
        <f t="shared" si="4"/>
        <v>176100.75040000002</v>
      </c>
      <c r="M36" s="19">
        <f t="shared" si="18"/>
        <v>113.22088342259167</v>
      </c>
      <c r="N36" s="19">
        <f t="shared" si="19"/>
        <v>78.421682589926263</v>
      </c>
      <c r="O36" s="19">
        <f t="shared" si="20"/>
        <v>101220</v>
      </c>
      <c r="P36" s="19">
        <f t="shared" si="21"/>
        <v>70854</v>
      </c>
      <c r="Q36" s="19">
        <f t="shared" si="22"/>
        <v>74799.505100000009</v>
      </c>
      <c r="R36" s="19">
        <f t="shared" si="5"/>
        <v>105.56850015524884</v>
      </c>
      <c r="S36" s="19">
        <f t="shared" si="6"/>
        <v>73.897950108674181</v>
      </c>
      <c r="T36" s="19">
        <v>55975</v>
      </c>
      <c r="U36" s="19">
        <f t="shared" si="49"/>
        <v>39182.5</v>
      </c>
      <c r="V36" s="19">
        <v>39341.509100000003</v>
      </c>
      <c r="W36" s="19">
        <f t="shared" si="23"/>
        <v>100.40581662732089</v>
      </c>
      <c r="X36" s="19">
        <f t="shared" si="24"/>
        <v>70.284071639124619</v>
      </c>
      <c r="Y36" s="19">
        <v>12776</v>
      </c>
      <c r="Z36" s="19">
        <f>Y36/12*8.4</f>
        <v>8943.2000000000007</v>
      </c>
      <c r="AA36" s="19">
        <v>10107.695299999999</v>
      </c>
      <c r="AB36" s="19">
        <f t="shared" si="25"/>
        <v>113.02101373110294</v>
      </c>
      <c r="AC36" s="19">
        <f t="shared" si="26"/>
        <v>79.114709611772071</v>
      </c>
      <c r="AD36" s="19">
        <v>45245</v>
      </c>
      <c r="AE36" s="19">
        <f t="shared" si="43"/>
        <v>31671.5</v>
      </c>
      <c r="AF36" s="19">
        <v>35457.995999999999</v>
      </c>
      <c r="AG36" s="19">
        <f t="shared" si="27"/>
        <v>111.95553099790033</v>
      </c>
      <c r="AH36" s="19">
        <f t="shared" si="28"/>
        <v>78.368871698530214</v>
      </c>
      <c r="AI36" s="19">
        <v>14350.4</v>
      </c>
      <c r="AJ36" s="19">
        <f t="shared" si="51"/>
        <v>10045.279999999999</v>
      </c>
      <c r="AK36" s="19">
        <v>12461.01</v>
      </c>
      <c r="AL36" s="19">
        <f t="shared" si="29"/>
        <v>124.04840880493128</v>
      </c>
      <c r="AM36" s="19">
        <f t="shared" si="30"/>
        <v>86.833886163451893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107282.8</v>
      </c>
      <c r="AZ36" s="19">
        <v>80462.100000000006</v>
      </c>
      <c r="BA36" s="19">
        <v>80462.100000000006</v>
      </c>
      <c r="BB36" s="19">
        <v>0</v>
      </c>
      <c r="BC36" s="19">
        <v>0</v>
      </c>
      <c r="BD36" s="19">
        <v>0</v>
      </c>
      <c r="BE36" s="19">
        <v>0</v>
      </c>
      <c r="BF36" s="19">
        <f t="shared" si="31"/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f t="shared" si="7"/>
        <v>8881.6</v>
      </c>
      <c r="BO36" s="19">
        <f t="shared" si="7"/>
        <v>6217.1200000000008</v>
      </c>
      <c r="BP36" s="19">
        <f t="shared" si="32"/>
        <v>6121.4380000000001</v>
      </c>
      <c r="BQ36" s="19">
        <f t="shared" si="8"/>
        <v>98.460991584527875</v>
      </c>
      <c r="BR36" s="19">
        <f t="shared" si="9"/>
        <v>68.922694109169512</v>
      </c>
      <c r="BS36" s="19">
        <v>7332</v>
      </c>
      <c r="BT36" s="19">
        <f t="shared" si="39"/>
        <v>5132.4000000000005</v>
      </c>
      <c r="BU36" s="19">
        <v>4932.1580000000004</v>
      </c>
      <c r="BV36" s="19">
        <v>0</v>
      </c>
      <c r="BW36" s="19">
        <f t="shared" si="44"/>
        <v>0</v>
      </c>
      <c r="BX36" s="19">
        <v>0</v>
      </c>
      <c r="BY36" s="19">
        <v>0</v>
      </c>
      <c r="BZ36" s="19">
        <f t="shared" si="34"/>
        <v>0</v>
      </c>
      <c r="CA36" s="19">
        <v>0</v>
      </c>
      <c r="CB36" s="19">
        <v>1549.6</v>
      </c>
      <c r="CC36" s="19">
        <f t="shared" si="48"/>
        <v>1084.72</v>
      </c>
      <c r="CD36" s="19">
        <v>1189.28</v>
      </c>
      <c r="CE36" s="19">
        <v>0</v>
      </c>
      <c r="CF36" s="19">
        <v>0</v>
      </c>
      <c r="CG36" s="19">
        <v>0</v>
      </c>
      <c r="CH36" s="19">
        <v>0</v>
      </c>
      <c r="CI36" s="19">
        <f t="shared" si="40"/>
        <v>0</v>
      </c>
      <c r="CJ36" s="19">
        <v>0</v>
      </c>
      <c r="CK36" s="19">
        <v>0</v>
      </c>
      <c r="CL36" s="19">
        <f t="shared" si="45"/>
        <v>0</v>
      </c>
      <c r="CM36" s="19">
        <v>12</v>
      </c>
      <c r="CN36" s="19">
        <v>53468.2</v>
      </c>
      <c r="CO36" s="19">
        <f t="shared" si="36"/>
        <v>37427.740000000005</v>
      </c>
      <c r="CP36" s="19">
        <v>31923.204000000002</v>
      </c>
      <c r="CQ36" s="19">
        <v>27980.2</v>
      </c>
      <c r="CR36" s="19">
        <f t="shared" si="52"/>
        <v>19586.140000000003</v>
      </c>
      <c r="CS36" s="19">
        <v>18243.153999999999</v>
      </c>
      <c r="CT36" s="19">
        <v>29800</v>
      </c>
      <c r="CU36" s="19">
        <f t="shared" si="41"/>
        <v>20860.000000000004</v>
      </c>
      <c r="CV36" s="19">
        <v>36128.898000000001</v>
      </c>
      <c r="CW36" s="19">
        <v>2960</v>
      </c>
      <c r="CX36" s="19">
        <v>1190</v>
      </c>
      <c r="CY36" s="19">
        <v>3260</v>
      </c>
      <c r="CZ36" s="19">
        <v>0</v>
      </c>
      <c r="DA36" s="19">
        <v>0</v>
      </c>
      <c r="DB36" s="19">
        <v>0</v>
      </c>
      <c r="DC36" s="19">
        <v>1100</v>
      </c>
      <c r="DD36" s="19">
        <v>0</v>
      </c>
      <c r="DE36" s="19">
        <v>1287</v>
      </c>
      <c r="DF36" s="19">
        <v>0</v>
      </c>
      <c r="DG36" s="19">
        <f t="shared" si="10"/>
        <v>331839</v>
      </c>
      <c r="DH36" s="19">
        <f t="shared" si="11"/>
        <v>235999.44</v>
      </c>
      <c r="DI36" s="19">
        <f t="shared" si="12"/>
        <v>256562.8504</v>
      </c>
      <c r="DJ36" s="19">
        <v>0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19">
        <v>0</v>
      </c>
      <c r="DU36" s="19">
        <v>0</v>
      </c>
      <c r="DV36" s="19">
        <v>0</v>
      </c>
      <c r="DW36" s="19">
        <v>0</v>
      </c>
      <c r="DX36" s="19">
        <v>0</v>
      </c>
      <c r="DY36" s="19">
        <v>0</v>
      </c>
      <c r="DZ36" s="19">
        <v>5600</v>
      </c>
      <c r="EA36" s="19">
        <v>0</v>
      </c>
      <c r="EB36" s="19">
        <v>0</v>
      </c>
      <c r="EC36" s="19">
        <f t="shared" si="13"/>
        <v>0</v>
      </c>
      <c r="ED36" s="19">
        <f t="shared" si="13"/>
        <v>5600</v>
      </c>
      <c r="EE36" s="19">
        <f t="shared" si="14"/>
        <v>0</v>
      </c>
      <c r="EH36" s="20"/>
      <c r="EJ36" s="20"/>
      <c r="EK36" s="20"/>
      <c r="EM36" s="20"/>
    </row>
    <row r="37" spans="1:143" s="21" customFormat="1" ht="22.5" customHeight="1" x14ac:dyDescent="0.2">
      <c r="A37" s="18">
        <v>28</v>
      </c>
      <c r="B37" s="22" t="s">
        <v>71</v>
      </c>
      <c r="C37" s="19">
        <v>8267.9809999999998</v>
      </c>
      <c r="D37" s="19">
        <v>95.501999999999995</v>
      </c>
      <c r="E37" s="19">
        <f t="shared" si="15"/>
        <v>21660.2</v>
      </c>
      <c r="F37" s="19">
        <f t="shared" si="16"/>
        <v>15737.650000000001</v>
      </c>
      <c r="G37" s="19">
        <f t="shared" si="0"/>
        <v>14588.682000000001</v>
      </c>
      <c r="H37" s="19">
        <f t="shared" si="17"/>
        <v>92.699240356724161</v>
      </c>
      <c r="I37" s="19">
        <f t="shared" si="1"/>
        <v>67.352480586513522</v>
      </c>
      <c r="J37" s="19">
        <f t="shared" si="2"/>
        <v>9178</v>
      </c>
      <c r="K37" s="19">
        <f t="shared" si="3"/>
        <v>6376</v>
      </c>
      <c r="L37" s="19">
        <f t="shared" si="4"/>
        <v>5226.982</v>
      </c>
      <c r="M37" s="19">
        <f t="shared" si="18"/>
        <v>81.979015056461733</v>
      </c>
      <c r="N37" s="19">
        <f t="shared" si="19"/>
        <v>56.951209413815654</v>
      </c>
      <c r="O37" s="19">
        <f t="shared" si="20"/>
        <v>5300</v>
      </c>
      <c r="P37" s="19">
        <f t="shared" si="21"/>
        <v>3625</v>
      </c>
      <c r="Q37" s="19">
        <f t="shared" si="22"/>
        <v>3240.7640000000001</v>
      </c>
      <c r="R37" s="19">
        <f t="shared" si="5"/>
        <v>89.400386206896556</v>
      </c>
      <c r="S37" s="19">
        <f t="shared" si="6"/>
        <v>61.146490566037734</v>
      </c>
      <c r="T37" s="19">
        <v>1000</v>
      </c>
      <c r="U37" s="19">
        <f t="shared" si="49"/>
        <v>700</v>
      </c>
      <c r="V37" s="19">
        <v>914.404</v>
      </c>
      <c r="W37" s="19">
        <f t="shared" si="23"/>
        <v>130.62914285714285</v>
      </c>
      <c r="X37" s="19">
        <f t="shared" si="24"/>
        <v>91.440399999999997</v>
      </c>
      <c r="Y37" s="19">
        <v>380</v>
      </c>
      <c r="Z37" s="19">
        <v>270</v>
      </c>
      <c r="AA37" s="19">
        <v>205.98500000000001</v>
      </c>
      <c r="AB37" s="19">
        <f t="shared" si="25"/>
        <v>76.290740740740745</v>
      </c>
      <c r="AC37" s="19">
        <f t="shared" si="26"/>
        <v>54.206578947368421</v>
      </c>
      <c r="AD37" s="19">
        <v>4300</v>
      </c>
      <c r="AE37" s="19">
        <v>2925</v>
      </c>
      <c r="AF37" s="19">
        <v>2326.36</v>
      </c>
      <c r="AG37" s="19">
        <f t="shared" si="27"/>
        <v>79.53367521367521</v>
      </c>
      <c r="AH37" s="19">
        <f t="shared" si="28"/>
        <v>54.101395348837208</v>
      </c>
      <c r="AI37" s="19">
        <v>303</v>
      </c>
      <c r="AJ37" s="19">
        <v>222</v>
      </c>
      <c r="AK37" s="19">
        <v>259</v>
      </c>
      <c r="AL37" s="19">
        <f t="shared" si="29"/>
        <v>116.66666666666667</v>
      </c>
      <c r="AM37" s="19">
        <f t="shared" si="30"/>
        <v>85.478547854785475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12482.2</v>
      </c>
      <c r="AZ37" s="19">
        <v>9361.6500000000015</v>
      </c>
      <c r="BA37" s="19">
        <v>9361.7000000000007</v>
      </c>
      <c r="BB37" s="19">
        <v>0</v>
      </c>
      <c r="BC37" s="19">
        <v>0</v>
      </c>
      <c r="BD37" s="19">
        <v>0</v>
      </c>
      <c r="BE37" s="19">
        <v>0</v>
      </c>
      <c r="BF37" s="19">
        <f t="shared" si="31"/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f t="shared" si="7"/>
        <v>75</v>
      </c>
      <c r="BO37" s="19">
        <f t="shared" si="7"/>
        <v>75</v>
      </c>
      <c r="BP37" s="19">
        <f t="shared" si="32"/>
        <v>48.593000000000004</v>
      </c>
      <c r="BQ37" s="19">
        <f t="shared" si="8"/>
        <v>64.790666666666681</v>
      </c>
      <c r="BR37" s="19">
        <f t="shared" si="9"/>
        <v>64.790666666666681</v>
      </c>
      <c r="BS37" s="19">
        <v>75</v>
      </c>
      <c r="BT37" s="19">
        <v>75</v>
      </c>
      <c r="BU37" s="19">
        <v>48.593000000000004</v>
      </c>
      <c r="BV37" s="19">
        <v>0</v>
      </c>
      <c r="BW37" s="19">
        <f t="shared" si="44"/>
        <v>0</v>
      </c>
      <c r="BX37" s="19">
        <v>0</v>
      </c>
      <c r="BY37" s="19">
        <v>0</v>
      </c>
      <c r="BZ37" s="19">
        <f t="shared" si="34"/>
        <v>0</v>
      </c>
      <c r="CA37" s="19">
        <v>0</v>
      </c>
      <c r="CB37" s="19">
        <v>0</v>
      </c>
      <c r="CC37" s="19">
        <f t="shared" si="48"/>
        <v>0</v>
      </c>
      <c r="CD37" s="19">
        <v>0</v>
      </c>
      <c r="CE37" s="19">
        <v>0</v>
      </c>
      <c r="CF37" s="19">
        <v>0</v>
      </c>
      <c r="CG37" s="19">
        <v>0</v>
      </c>
      <c r="CH37" s="19">
        <v>0</v>
      </c>
      <c r="CI37" s="19">
        <f t="shared" si="40"/>
        <v>0</v>
      </c>
      <c r="CJ37" s="19">
        <v>0</v>
      </c>
      <c r="CK37" s="19">
        <v>0</v>
      </c>
      <c r="CL37" s="19">
        <f t="shared" si="45"/>
        <v>0</v>
      </c>
      <c r="CM37" s="19">
        <v>0</v>
      </c>
      <c r="CN37" s="19">
        <v>1120</v>
      </c>
      <c r="CO37" s="19">
        <f t="shared" si="36"/>
        <v>784</v>
      </c>
      <c r="CP37" s="19">
        <v>691.15</v>
      </c>
      <c r="CQ37" s="19">
        <v>960</v>
      </c>
      <c r="CR37" s="19">
        <v>800</v>
      </c>
      <c r="CS37" s="19">
        <v>631.15</v>
      </c>
      <c r="CT37" s="19">
        <v>2000</v>
      </c>
      <c r="CU37" s="19">
        <f t="shared" si="41"/>
        <v>1400</v>
      </c>
      <c r="CV37" s="19">
        <v>781.49</v>
      </c>
      <c r="CW37" s="19">
        <v>0</v>
      </c>
      <c r="CX37" s="19">
        <v>0</v>
      </c>
      <c r="CY37" s="19">
        <v>0</v>
      </c>
      <c r="CZ37" s="19">
        <v>0</v>
      </c>
      <c r="DA37" s="19">
        <v>0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f t="shared" si="10"/>
        <v>21660.2</v>
      </c>
      <c r="DH37" s="19">
        <f t="shared" si="11"/>
        <v>15737.650000000001</v>
      </c>
      <c r="DI37" s="19">
        <f t="shared" si="12"/>
        <v>14588.682000000001</v>
      </c>
      <c r="DJ37" s="19">
        <v>0</v>
      </c>
      <c r="DK37" s="19">
        <v>0</v>
      </c>
      <c r="DL37" s="19">
        <v>0</v>
      </c>
      <c r="DM37" s="19">
        <v>0</v>
      </c>
      <c r="DN37" s="19">
        <v>0</v>
      </c>
      <c r="DO37" s="19">
        <v>0</v>
      </c>
      <c r="DP37" s="19">
        <v>0</v>
      </c>
      <c r="DQ37" s="19">
        <v>0</v>
      </c>
      <c r="DR37" s="19">
        <v>0</v>
      </c>
      <c r="DS37" s="19">
        <v>0</v>
      </c>
      <c r="DT37" s="19">
        <v>0</v>
      </c>
      <c r="DU37" s="19">
        <v>0</v>
      </c>
      <c r="DV37" s="19">
        <v>0</v>
      </c>
      <c r="DW37" s="19">
        <v>0</v>
      </c>
      <c r="DX37" s="19">
        <v>0</v>
      </c>
      <c r="DY37" s="19">
        <v>0</v>
      </c>
      <c r="DZ37" s="19">
        <v>0</v>
      </c>
      <c r="EA37" s="19">
        <v>0</v>
      </c>
      <c r="EB37" s="19">
        <v>0</v>
      </c>
      <c r="EC37" s="19">
        <f t="shared" si="13"/>
        <v>0</v>
      </c>
      <c r="ED37" s="19">
        <f t="shared" si="13"/>
        <v>0</v>
      </c>
      <c r="EE37" s="19">
        <f t="shared" si="14"/>
        <v>0</v>
      </c>
      <c r="EH37" s="20"/>
      <c r="EJ37" s="20"/>
      <c r="EK37" s="20"/>
      <c r="EM37" s="20"/>
    </row>
    <row r="38" spans="1:143" s="21" customFormat="1" ht="22.5" customHeight="1" x14ac:dyDescent="0.2">
      <c r="A38" s="18">
        <v>29</v>
      </c>
      <c r="B38" s="22" t="s">
        <v>72</v>
      </c>
      <c r="C38" s="19">
        <v>73079.947899999999</v>
      </c>
      <c r="D38" s="19">
        <v>9556.0728999999992</v>
      </c>
      <c r="E38" s="19">
        <f t="shared" si="15"/>
        <v>49244.9</v>
      </c>
      <c r="F38" s="19">
        <f t="shared" si="16"/>
        <v>34358.299999999996</v>
      </c>
      <c r="G38" s="19">
        <f t="shared" si="0"/>
        <v>35198.621000000006</v>
      </c>
      <c r="H38" s="19">
        <f t="shared" si="17"/>
        <v>102.44575837570547</v>
      </c>
      <c r="I38" s="19">
        <f t="shared" si="1"/>
        <v>71.476682864621523</v>
      </c>
      <c r="J38" s="19">
        <f t="shared" si="2"/>
        <v>43387.5</v>
      </c>
      <c r="K38" s="19">
        <f t="shared" si="3"/>
        <v>29965.25</v>
      </c>
      <c r="L38" s="19">
        <f t="shared" si="4"/>
        <v>30805.521000000001</v>
      </c>
      <c r="M38" s="19">
        <f t="shared" si="18"/>
        <v>102.80415147545907</v>
      </c>
      <c r="N38" s="19">
        <f t="shared" si="19"/>
        <v>71.000912705272256</v>
      </c>
      <c r="O38" s="19">
        <f t="shared" si="20"/>
        <v>28700</v>
      </c>
      <c r="P38" s="19">
        <f t="shared" si="21"/>
        <v>20090</v>
      </c>
      <c r="Q38" s="19">
        <f t="shared" si="22"/>
        <v>17010.858</v>
      </c>
      <c r="R38" s="19">
        <f t="shared" si="5"/>
        <v>84.67326032852165</v>
      </c>
      <c r="S38" s="19">
        <f t="shared" si="6"/>
        <v>59.271282229965159</v>
      </c>
      <c r="T38" s="19">
        <v>21500</v>
      </c>
      <c r="U38" s="19">
        <f t="shared" si="49"/>
        <v>15050.000000000002</v>
      </c>
      <c r="V38" s="19">
        <v>13078.746999999999</v>
      </c>
      <c r="W38" s="19">
        <f t="shared" si="23"/>
        <v>86.901973421926897</v>
      </c>
      <c r="X38" s="19">
        <f t="shared" si="24"/>
        <v>60.831381395348835</v>
      </c>
      <c r="Y38" s="19">
        <v>365</v>
      </c>
      <c r="Z38" s="19">
        <f>Y38/12*8.4</f>
        <v>255.50000000000003</v>
      </c>
      <c r="AA38" s="19">
        <v>197.28700000000001</v>
      </c>
      <c r="AB38" s="19">
        <f t="shared" si="25"/>
        <v>77.216046966731895</v>
      </c>
      <c r="AC38" s="19">
        <f t="shared" si="26"/>
        <v>54.051232876712326</v>
      </c>
      <c r="AD38" s="19">
        <v>7200</v>
      </c>
      <c r="AE38" s="19">
        <f t="shared" si="43"/>
        <v>5040</v>
      </c>
      <c r="AF38" s="19">
        <v>3932.1109999999999</v>
      </c>
      <c r="AG38" s="19">
        <f t="shared" si="27"/>
        <v>78.018075396825395</v>
      </c>
      <c r="AH38" s="19">
        <f t="shared" si="28"/>
        <v>54.612652777777782</v>
      </c>
      <c r="AI38" s="19">
        <v>4598.51</v>
      </c>
      <c r="AJ38" s="19">
        <f>AI38/12*8.4</f>
        <v>3218.9570000000003</v>
      </c>
      <c r="AK38" s="19">
        <v>3944.174</v>
      </c>
      <c r="AL38" s="19">
        <f t="shared" si="29"/>
        <v>122.52956470061574</v>
      </c>
      <c r="AM38" s="19">
        <f t="shared" si="30"/>
        <v>85.770695290431036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5857.4</v>
      </c>
      <c r="AZ38" s="19">
        <v>4393.0499999999993</v>
      </c>
      <c r="BA38" s="19">
        <v>4393.1000000000004</v>
      </c>
      <c r="BB38" s="19">
        <v>0</v>
      </c>
      <c r="BC38" s="19">
        <v>0</v>
      </c>
      <c r="BD38" s="19">
        <v>0</v>
      </c>
      <c r="BE38" s="19">
        <v>0</v>
      </c>
      <c r="BF38" s="19">
        <f t="shared" si="31"/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f t="shared" si="7"/>
        <v>538</v>
      </c>
      <c r="BO38" s="19">
        <f t="shared" si="7"/>
        <v>376.6</v>
      </c>
      <c r="BP38" s="19">
        <f t="shared" si="32"/>
        <v>100</v>
      </c>
      <c r="BQ38" s="19">
        <f t="shared" si="8"/>
        <v>26.55337227827934</v>
      </c>
      <c r="BR38" s="19">
        <f t="shared" si="9"/>
        <v>18.587360594795538</v>
      </c>
      <c r="BS38" s="19">
        <v>538</v>
      </c>
      <c r="BT38" s="19">
        <f t="shared" si="39"/>
        <v>376.6</v>
      </c>
      <c r="BU38" s="19">
        <v>100</v>
      </c>
      <c r="BV38" s="19">
        <v>0</v>
      </c>
      <c r="BW38" s="19">
        <f t="shared" si="44"/>
        <v>0</v>
      </c>
      <c r="BX38" s="19">
        <v>0</v>
      </c>
      <c r="BY38" s="19">
        <v>0</v>
      </c>
      <c r="BZ38" s="19">
        <f t="shared" si="34"/>
        <v>0</v>
      </c>
      <c r="CA38" s="19">
        <v>0</v>
      </c>
      <c r="CB38" s="19">
        <v>0</v>
      </c>
      <c r="CC38" s="19">
        <f t="shared" si="48"/>
        <v>0</v>
      </c>
      <c r="CD38" s="19">
        <v>0</v>
      </c>
      <c r="CE38" s="19">
        <v>0</v>
      </c>
      <c r="CF38" s="19">
        <v>0</v>
      </c>
      <c r="CG38" s="19">
        <v>0</v>
      </c>
      <c r="CH38" s="19">
        <v>0</v>
      </c>
      <c r="CI38" s="19">
        <f t="shared" si="40"/>
        <v>0</v>
      </c>
      <c r="CJ38" s="19">
        <v>0</v>
      </c>
      <c r="CK38" s="19">
        <v>0</v>
      </c>
      <c r="CL38" s="19">
        <f t="shared" si="45"/>
        <v>0</v>
      </c>
      <c r="CM38" s="19">
        <v>0</v>
      </c>
      <c r="CN38" s="19">
        <v>2318</v>
      </c>
      <c r="CO38" s="19">
        <f t="shared" si="36"/>
        <v>1622.6</v>
      </c>
      <c r="CP38" s="19">
        <v>115.63200000000001</v>
      </c>
      <c r="CQ38" s="19">
        <v>2268</v>
      </c>
      <c r="CR38" s="19">
        <f>CQ38/12*8.4</f>
        <v>1587.6000000000001</v>
      </c>
      <c r="CS38" s="19">
        <v>80.632000000000005</v>
      </c>
      <c r="CT38" s="19">
        <v>5917.99</v>
      </c>
      <c r="CU38" s="19">
        <f t="shared" si="41"/>
        <v>4142.5929999999998</v>
      </c>
      <c r="CV38" s="19">
        <v>6705.27</v>
      </c>
      <c r="CW38" s="19">
        <v>200</v>
      </c>
      <c r="CX38" s="19">
        <v>0</v>
      </c>
      <c r="CY38" s="19">
        <v>200</v>
      </c>
      <c r="CZ38" s="19">
        <v>0</v>
      </c>
      <c r="DA38" s="19">
        <v>0</v>
      </c>
      <c r="DB38" s="19">
        <v>0</v>
      </c>
      <c r="DC38" s="19">
        <v>750</v>
      </c>
      <c r="DD38" s="19">
        <v>259</v>
      </c>
      <c r="DE38" s="19">
        <v>2532.3000000000002</v>
      </c>
      <c r="DF38" s="19">
        <v>0</v>
      </c>
      <c r="DG38" s="19">
        <f t="shared" si="10"/>
        <v>49244.9</v>
      </c>
      <c r="DH38" s="19">
        <f t="shared" si="11"/>
        <v>34358.299999999996</v>
      </c>
      <c r="DI38" s="19">
        <f t="shared" si="12"/>
        <v>35198.621000000006</v>
      </c>
      <c r="DJ38" s="19">
        <v>0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19">
        <v>0</v>
      </c>
      <c r="DU38" s="19">
        <v>0</v>
      </c>
      <c r="DV38" s="19">
        <v>0</v>
      </c>
      <c r="DW38" s="19">
        <v>0</v>
      </c>
      <c r="DX38" s="19">
        <v>0</v>
      </c>
      <c r="DY38" s="19">
        <v>0</v>
      </c>
      <c r="DZ38" s="19">
        <v>0</v>
      </c>
      <c r="EA38" s="19">
        <v>0</v>
      </c>
      <c r="EB38" s="19">
        <v>0</v>
      </c>
      <c r="EC38" s="19">
        <f t="shared" si="13"/>
        <v>0</v>
      </c>
      <c r="ED38" s="19">
        <f t="shared" si="13"/>
        <v>0</v>
      </c>
      <c r="EE38" s="19">
        <f t="shared" si="14"/>
        <v>0</v>
      </c>
      <c r="EH38" s="20"/>
      <c r="EJ38" s="20"/>
      <c r="EK38" s="20"/>
      <c r="EM38" s="20"/>
    </row>
    <row r="39" spans="1:143" s="21" customFormat="1" ht="22.5" customHeight="1" x14ac:dyDescent="0.2">
      <c r="A39" s="18">
        <v>30</v>
      </c>
      <c r="B39" s="22" t="s">
        <v>73</v>
      </c>
      <c r="C39" s="19">
        <v>104.21040000000001</v>
      </c>
      <c r="D39" s="19">
        <v>71392.364400000006</v>
      </c>
      <c r="E39" s="19">
        <f t="shared" si="15"/>
        <v>765040.4</v>
      </c>
      <c r="F39" s="19">
        <f t="shared" si="16"/>
        <v>462614.66499999998</v>
      </c>
      <c r="G39" s="19">
        <f t="shared" si="0"/>
        <v>498013.74609999999</v>
      </c>
      <c r="H39" s="19">
        <f t="shared" si="17"/>
        <v>107.65195826639003</v>
      </c>
      <c r="I39" s="19">
        <f t="shared" si="1"/>
        <v>65.096398320925275</v>
      </c>
      <c r="J39" s="19">
        <f t="shared" si="2"/>
        <v>297386.7</v>
      </c>
      <c r="K39" s="19">
        <f t="shared" si="3"/>
        <v>186616.78999999998</v>
      </c>
      <c r="L39" s="19">
        <f t="shared" si="4"/>
        <v>219345.2861</v>
      </c>
      <c r="M39" s="19">
        <f t="shared" si="18"/>
        <v>117.53780895063089</v>
      </c>
      <c r="N39" s="19">
        <f t="shared" si="19"/>
        <v>73.757597801112155</v>
      </c>
      <c r="O39" s="19">
        <f t="shared" si="20"/>
        <v>106431</v>
      </c>
      <c r="P39" s="19">
        <f t="shared" si="21"/>
        <v>64670</v>
      </c>
      <c r="Q39" s="19">
        <f t="shared" si="22"/>
        <v>77260.790999999997</v>
      </c>
      <c r="R39" s="19">
        <f t="shared" si="5"/>
        <v>119.46929178908303</v>
      </c>
      <c r="S39" s="19">
        <f t="shared" si="6"/>
        <v>72.592375341770719</v>
      </c>
      <c r="T39" s="19">
        <v>41207</v>
      </c>
      <c r="U39" s="19">
        <f t="shared" si="49"/>
        <v>28844.9</v>
      </c>
      <c r="V39" s="19">
        <v>14582.828</v>
      </c>
      <c r="W39" s="19">
        <f t="shared" si="23"/>
        <v>50.556001234186979</v>
      </c>
      <c r="X39" s="19">
        <f t="shared" si="24"/>
        <v>35.389200863930888</v>
      </c>
      <c r="Y39" s="19">
        <v>56300</v>
      </c>
      <c r="Z39" s="19">
        <v>30030</v>
      </c>
      <c r="AA39" s="19">
        <v>26844.099200000001</v>
      </c>
      <c r="AB39" s="19">
        <f t="shared" si="25"/>
        <v>89.390939726939735</v>
      </c>
      <c r="AC39" s="19">
        <f t="shared" si="26"/>
        <v>47.68046039076377</v>
      </c>
      <c r="AD39" s="19">
        <v>65224</v>
      </c>
      <c r="AE39" s="19">
        <v>35825.1</v>
      </c>
      <c r="AF39" s="19">
        <v>62677.963000000003</v>
      </c>
      <c r="AG39" s="19">
        <f t="shared" si="27"/>
        <v>174.95544464635131</v>
      </c>
      <c r="AH39" s="19">
        <f t="shared" si="28"/>
        <v>96.096472157488051</v>
      </c>
      <c r="AI39" s="19">
        <v>9434</v>
      </c>
      <c r="AJ39" s="19">
        <f>AI39/12*8.4</f>
        <v>6603.8</v>
      </c>
      <c r="AK39" s="19">
        <v>9404.7749999999996</v>
      </c>
      <c r="AL39" s="19">
        <f t="shared" si="29"/>
        <v>142.41459462733576</v>
      </c>
      <c r="AM39" s="19">
        <f t="shared" si="30"/>
        <v>99.69021623913504</v>
      </c>
      <c r="AN39" s="19">
        <v>6450</v>
      </c>
      <c r="AO39" s="19">
        <v>4800</v>
      </c>
      <c r="AP39" s="19">
        <v>6205.3</v>
      </c>
      <c r="AQ39" s="19">
        <f t="shared" si="46"/>
        <v>129.27708333333334</v>
      </c>
      <c r="AR39" s="19">
        <f t="shared" si="47"/>
        <v>96.206201550387604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350695.8</v>
      </c>
      <c r="AZ39" s="19">
        <v>263021.84999999998</v>
      </c>
      <c r="BA39" s="19">
        <v>263021.90000000002</v>
      </c>
      <c r="BB39" s="19">
        <v>0</v>
      </c>
      <c r="BC39" s="19">
        <v>0</v>
      </c>
      <c r="BD39" s="19">
        <v>0</v>
      </c>
      <c r="BE39" s="19">
        <v>2800.5</v>
      </c>
      <c r="BF39" s="19">
        <f t="shared" si="31"/>
        <v>2100.375</v>
      </c>
      <c r="BG39" s="19">
        <v>2268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f t="shared" si="7"/>
        <v>28231.7</v>
      </c>
      <c r="BO39" s="19">
        <f t="shared" si="7"/>
        <v>17134.990000000002</v>
      </c>
      <c r="BP39" s="19">
        <f t="shared" si="32"/>
        <v>15978.89</v>
      </c>
      <c r="BQ39" s="19">
        <f t="shared" si="8"/>
        <v>93.252987016625028</v>
      </c>
      <c r="BR39" s="19">
        <f t="shared" si="9"/>
        <v>56.599106677954211</v>
      </c>
      <c r="BS39" s="19">
        <v>20742</v>
      </c>
      <c r="BT39" s="19">
        <v>11892.2</v>
      </c>
      <c r="BU39" s="19">
        <v>10644.13</v>
      </c>
      <c r="BV39" s="19">
        <v>0</v>
      </c>
      <c r="BW39" s="19">
        <f t="shared" si="44"/>
        <v>0</v>
      </c>
      <c r="BX39" s="19">
        <v>0</v>
      </c>
      <c r="BY39" s="19">
        <v>0</v>
      </c>
      <c r="BZ39" s="19">
        <f t="shared" si="34"/>
        <v>0</v>
      </c>
      <c r="CA39" s="19">
        <v>0</v>
      </c>
      <c r="CB39" s="19">
        <v>7489.7</v>
      </c>
      <c r="CC39" s="19">
        <f t="shared" si="48"/>
        <v>5242.79</v>
      </c>
      <c r="CD39" s="19">
        <v>5334.76</v>
      </c>
      <c r="CE39" s="19">
        <v>0</v>
      </c>
      <c r="CF39" s="19">
        <v>0</v>
      </c>
      <c r="CG39" s="19">
        <v>0</v>
      </c>
      <c r="CH39" s="19">
        <v>5357</v>
      </c>
      <c r="CI39" s="19">
        <f t="shared" si="40"/>
        <v>3749.9</v>
      </c>
      <c r="CJ39" s="19">
        <v>3777.73</v>
      </c>
      <c r="CK39" s="19">
        <v>0</v>
      </c>
      <c r="CL39" s="19">
        <f t="shared" si="45"/>
        <v>0</v>
      </c>
      <c r="CM39" s="19">
        <v>0</v>
      </c>
      <c r="CN39" s="19">
        <v>84510</v>
      </c>
      <c r="CO39" s="19">
        <f t="shared" si="36"/>
        <v>59157</v>
      </c>
      <c r="CP39" s="19">
        <v>59157.688900000001</v>
      </c>
      <c r="CQ39" s="19">
        <v>35540</v>
      </c>
      <c r="CR39" s="19">
        <v>22654</v>
      </c>
      <c r="CS39" s="19">
        <v>23983.3639</v>
      </c>
      <c r="CT39" s="19">
        <v>6000</v>
      </c>
      <c r="CU39" s="19">
        <f t="shared" si="41"/>
        <v>4200</v>
      </c>
      <c r="CV39" s="19">
        <v>22006.003000000001</v>
      </c>
      <c r="CW39" s="19">
        <v>0</v>
      </c>
      <c r="CX39" s="19">
        <v>0</v>
      </c>
      <c r="CY39" s="19">
        <v>0</v>
      </c>
      <c r="CZ39" s="19">
        <v>0</v>
      </c>
      <c r="DA39" s="19">
        <v>0</v>
      </c>
      <c r="DB39" s="19">
        <v>0</v>
      </c>
      <c r="DC39" s="19">
        <v>30</v>
      </c>
      <c r="DD39" s="19">
        <v>21</v>
      </c>
      <c r="DE39" s="19">
        <v>2487.739</v>
      </c>
      <c r="DF39" s="19">
        <v>0</v>
      </c>
      <c r="DG39" s="19">
        <f t="shared" si="10"/>
        <v>656240</v>
      </c>
      <c r="DH39" s="19">
        <f t="shared" si="11"/>
        <v>455488.91499999998</v>
      </c>
      <c r="DI39" s="19">
        <f t="shared" si="12"/>
        <v>488412.91610000003</v>
      </c>
      <c r="DJ39" s="19">
        <v>0</v>
      </c>
      <c r="DK39" s="19">
        <v>0</v>
      </c>
      <c r="DL39" s="19">
        <v>0</v>
      </c>
      <c r="DM39" s="19">
        <v>99299.4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9501</v>
      </c>
      <c r="DT39" s="19">
        <f>DS39/12*9</f>
        <v>7125.75</v>
      </c>
      <c r="DU39" s="19">
        <v>9600.83</v>
      </c>
      <c r="DV39" s="19">
        <v>0</v>
      </c>
      <c r="DW39" s="19">
        <v>0</v>
      </c>
      <c r="DX39" s="19">
        <v>0</v>
      </c>
      <c r="DY39" s="19">
        <v>40000</v>
      </c>
      <c r="DZ39" s="19">
        <v>0</v>
      </c>
      <c r="EA39" s="19">
        <v>40000</v>
      </c>
      <c r="EB39" s="19">
        <v>0</v>
      </c>
      <c r="EC39" s="19">
        <f t="shared" si="13"/>
        <v>148800.4</v>
      </c>
      <c r="ED39" s="19">
        <f t="shared" si="13"/>
        <v>7125.75</v>
      </c>
      <c r="EE39" s="19">
        <f t="shared" si="14"/>
        <v>49600.83</v>
      </c>
      <c r="EH39" s="20"/>
      <c r="EJ39" s="20"/>
      <c r="EK39" s="20"/>
      <c r="EM39" s="20"/>
    </row>
    <row r="40" spans="1:143" s="21" customFormat="1" ht="22.5" customHeight="1" x14ac:dyDescent="0.2">
      <c r="A40" s="18">
        <v>31</v>
      </c>
      <c r="B40" s="22" t="s">
        <v>74</v>
      </c>
      <c r="C40" s="19">
        <v>46.735700000000001</v>
      </c>
      <c r="D40" s="19">
        <v>662.07920000000001</v>
      </c>
      <c r="E40" s="19">
        <f t="shared" si="15"/>
        <v>80504.599999999991</v>
      </c>
      <c r="F40" s="19">
        <f t="shared" si="16"/>
        <v>57922.18</v>
      </c>
      <c r="G40" s="19">
        <f t="shared" si="0"/>
        <v>51145.574000000001</v>
      </c>
      <c r="H40" s="19">
        <f t="shared" si="17"/>
        <v>88.300499048896299</v>
      </c>
      <c r="I40" s="19">
        <f t="shared" si="1"/>
        <v>63.531244177351368</v>
      </c>
      <c r="J40" s="19">
        <f t="shared" si="2"/>
        <v>24495.4</v>
      </c>
      <c r="K40" s="19">
        <f t="shared" si="3"/>
        <v>15915.279999999999</v>
      </c>
      <c r="L40" s="19">
        <f t="shared" si="4"/>
        <v>9138.6739999999991</v>
      </c>
      <c r="M40" s="19">
        <f t="shared" si="18"/>
        <v>57.420755399842157</v>
      </c>
      <c r="N40" s="19">
        <f t="shared" si="19"/>
        <v>37.307714917902942</v>
      </c>
      <c r="O40" s="19">
        <f t="shared" si="20"/>
        <v>11762.5</v>
      </c>
      <c r="P40" s="19">
        <f t="shared" si="21"/>
        <v>7500</v>
      </c>
      <c r="Q40" s="19">
        <f t="shared" si="22"/>
        <v>3183.7220000000002</v>
      </c>
      <c r="R40" s="19">
        <f t="shared" si="5"/>
        <v>42.449626666666667</v>
      </c>
      <c r="S40" s="19">
        <f t="shared" si="6"/>
        <v>27.066712008501597</v>
      </c>
      <c r="T40" s="19">
        <v>3545</v>
      </c>
      <c r="U40" s="19">
        <f t="shared" si="49"/>
        <v>2481.5000000000005</v>
      </c>
      <c r="V40" s="19">
        <v>355.93799999999999</v>
      </c>
      <c r="W40" s="19">
        <f t="shared" si="23"/>
        <v>14.343663106991736</v>
      </c>
      <c r="X40" s="19">
        <f t="shared" si="24"/>
        <v>10.040564174894216</v>
      </c>
      <c r="Y40" s="19">
        <v>1747.8</v>
      </c>
      <c r="Z40" s="19">
        <v>930</v>
      </c>
      <c r="AA40" s="19">
        <v>873.82899999999995</v>
      </c>
      <c r="AB40" s="19">
        <f t="shared" si="25"/>
        <v>93.960107526881714</v>
      </c>
      <c r="AC40" s="19">
        <f t="shared" si="26"/>
        <v>49.995937750314681</v>
      </c>
      <c r="AD40" s="19">
        <v>8217.5</v>
      </c>
      <c r="AE40" s="19">
        <v>5018.5</v>
      </c>
      <c r="AF40" s="19">
        <v>2827.7840000000001</v>
      </c>
      <c r="AG40" s="19">
        <f t="shared" si="27"/>
        <v>56.347195377104718</v>
      </c>
      <c r="AH40" s="19">
        <f t="shared" si="28"/>
        <v>34.411731061758445</v>
      </c>
      <c r="AI40" s="19">
        <v>450</v>
      </c>
      <c r="AJ40" s="19">
        <v>293</v>
      </c>
      <c r="AK40" s="19">
        <v>266</v>
      </c>
      <c r="AL40" s="19">
        <f t="shared" si="29"/>
        <v>90.784982935153579</v>
      </c>
      <c r="AM40" s="19">
        <f t="shared" si="30"/>
        <v>59.111111111111114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56009.2</v>
      </c>
      <c r="AZ40" s="19">
        <v>42006.9</v>
      </c>
      <c r="BA40" s="19">
        <v>42006.9</v>
      </c>
      <c r="BB40" s="19">
        <v>0</v>
      </c>
      <c r="BC40" s="19">
        <v>0</v>
      </c>
      <c r="BD40" s="19">
        <v>0</v>
      </c>
      <c r="BE40" s="19">
        <v>0</v>
      </c>
      <c r="BF40" s="19">
        <f t="shared" si="31"/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f t="shared" si="7"/>
        <v>2374.6999999999998</v>
      </c>
      <c r="BO40" s="19">
        <f t="shared" si="7"/>
        <v>1480</v>
      </c>
      <c r="BP40" s="19">
        <f t="shared" si="32"/>
        <v>926.56299999999999</v>
      </c>
      <c r="BQ40" s="19">
        <f t="shared" si="8"/>
        <v>62.605608108108115</v>
      </c>
      <c r="BR40" s="19">
        <f t="shared" si="9"/>
        <v>39.018107550427423</v>
      </c>
      <c r="BS40" s="19">
        <v>2374.6999999999998</v>
      </c>
      <c r="BT40" s="19">
        <v>1480</v>
      </c>
      <c r="BU40" s="19">
        <v>926.56299999999999</v>
      </c>
      <c r="BV40" s="19">
        <v>0</v>
      </c>
      <c r="BW40" s="19">
        <f t="shared" si="44"/>
        <v>0</v>
      </c>
      <c r="BX40" s="19">
        <v>0</v>
      </c>
      <c r="BY40" s="19">
        <v>0</v>
      </c>
      <c r="BZ40" s="19">
        <f t="shared" si="34"/>
        <v>0</v>
      </c>
      <c r="CA40" s="19">
        <v>0</v>
      </c>
      <c r="CB40" s="19">
        <v>0</v>
      </c>
      <c r="CC40" s="19">
        <f t="shared" si="48"/>
        <v>0</v>
      </c>
      <c r="CD40" s="19">
        <v>0</v>
      </c>
      <c r="CE40" s="19">
        <v>0</v>
      </c>
      <c r="CF40" s="19">
        <v>0</v>
      </c>
      <c r="CG40" s="19">
        <v>0</v>
      </c>
      <c r="CH40" s="19">
        <v>0</v>
      </c>
      <c r="CI40" s="19">
        <f t="shared" si="40"/>
        <v>0</v>
      </c>
      <c r="CJ40" s="19">
        <v>0</v>
      </c>
      <c r="CK40" s="19">
        <v>0</v>
      </c>
      <c r="CL40" s="19">
        <f t="shared" si="45"/>
        <v>0</v>
      </c>
      <c r="CM40" s="19">
        <v>0</v>
      </c>
      <c r="CN40" s="19">
        <v>8160.4</v>
      </c>
      <c r="CO40" s="19">
        <f t="shared" si="36"/>
        <v>5712.28</v>
      </c>
      <c r="CP40" s="19">
        <v>3888.56</v>
      </c>
      <c r="CQ40" s="19">
        <v>2890.4</v>
      </c>
      <c r="CR40" s="19">
        <v>2010</v>
      </c>
      <c r="CS40" s="19">
        <v>983.73599999999999</v>
      </c>
      <c r="CT40" s="19">
        <v>0</v>
      </c>
      <c r="CU40" s="19">
        <f t="shared" si="41"/>
        <v>0</v>
      </c>
      <c r="CV40" s="19">
        <v>0</v>
      </c>
      <c r="CW40" s="19">
        <v>0</v>
      </c>
      <c r="CX40" s="19">
        <v>0</v>
      </c>
      <c r="CY40" s="19">
        <v>0</v>
      </c>
      <c r="CZ40" s="19">
        <v>0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f t="shared" si="10"/>
        <v>80504.599999999991</v>
      </c>
      <c r="DH40" s="19">
        <f t="shared" si="11"/>
        <v>57922.18</v>
      </c>
      <c r="DI40" s="19">
        <f t="shared" si="12"/>
        <v>51145.574000000001</v>
      </c>
      <c r="DJ40" s="19">
        <v>0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19">
        <v>0</v>
      </c>
      <c r="DU40" s="19">
        <v>0</v>
      </c>
      <c r="DV40" s="19">
        <v>0</v>
      </c>
      <c r="DW40" s="19">
        <v>0</v>
      </c>
      <c r="DX40" s="19">
        <v>0</v>
      </c>
      <c r="DY40" s="19">
        <v>0</v>
      </c>
      <c r="DZ40" s="19">
        <v>0</v>
      </c>
      <c r="EA40" s="19">
        <v>0</v>
      </c>
      <c r="EB40" s="19">
        <v>0</v>
      </c>
      <c r="EC40" s="19">
        <f t="shared" si="13"/>
        <v>0</v>
      </c>
      <c r="ED40" s="19">
        <f t="shared" si="13"/>
        <v>0</v>
      </c>
      <c r="EE40" s="19">
        <f t="shared" si="14"/>
        <v>0</v>
      </c>
      <c r="EH40" s="20"/>
      <c r="EJ40" s="20"/>
      <c r="EK40" s="20"/>
      <c r="EM40" s="20"/>
    </row>
    <row r="41" spans="1:143" s="21" customFormat="1" ht="22.5" customHeight="1" x14ac:dyDescent="0.2">
      <c r="A41" s="18">
        <v>32</v>
      </c>
      <c r="B41" s="22" t="s">
        <v>75</v>
      </c>
      <c r="C41" s="19">
        <v>18902.330699999999</v>
      </c>
      <c r="D41" s="19">
        <v>3</v>
      </c>
      <c r="E41" s="19">
        <f t="shared" si="15"/>
        <v>32323.17</v>
      </c>
      <c r="F41" s="19">
        <f t="shared" si="16"/>
        <v>18877.035</v>
      </c>
      <c r="G41" s="19">
        <f t="shared" si="0"/>
        <v>17690.743999999999</v>
      </c>
      <c r="H41" s="19">
        <f t="shared" si="17"/>
        <v>93.715692109486469</v>
      </c>
      <c r="I41" s="19">
        <f t="shared" si="1"/>
        <v>54.730844777910079</v>
      </c>
      <c r="J41" s="19">
        <f t="shared" si="2"/>
        <v>15789.300000000001</v>
      </c>
      <c r="K41" s="19">
        <f t="shared" si="3"/>
        <v>11052.509999999998</v>
      </c>
      <c r="L41" s="19">
        <f t="shared" si="4"/>
        <v>9866.2439999999988</v>
      </c>
      <c r="M41" s="19">
        <f t="shared" si="18"/>
        <v>89.266999079847025</v>
      </c>
      <c r="N41" s="19">
        <f t="shared" si="19"/>
        <v>62.486899355892902</v>
      </c>
      <c r="O41" s="19">
        <f t="shared" si="20"/>
        <v>8525.7000000000007</v>
      </c>
      <c r="P41" s="19">
        <f t="shared" si="21"/>
        <v>5967.99</v>
      </c>
      <c r="Q41" s="19">
        <f t="shared" si="22"/>
        <v>4772.076</v>
      </c>
      <c r="R41" s="19">
        <f t="shared" si="5"/>
        <v>79.961192964465425</v>
      </c>
      <c r="S41" s="19">
        <f t="shared" si="6"/>
        <v>55.972835075125793</v>
      </c>
      <c r="T41" s="19">
        <v>2025.7</v>
      </c>
      <c r="U41" s="19">
        <f t="shared" si="49"/>
        <v>1417.99</v>
      </c>
      <c r="V41" s="19">
        <v>99.701999999999998</v>
      </c>
      <c r="W41" s="19">
        <f t="shared" si="23"/>
        <v>7.031220248379749</v>
      </c>
      <c r="X41" s="19">
        <f t="shared" si="24"/>
        <v>4.9218541738658237</v>
      </c>
      <c r="Y41" s="19">
        <v>4807</v>
      </c>
      <c r="Z41" s="19">
        <f>Y41/12*8.4</f>
        <v>3364.9</v>
      </c>
      <c r="AA41" s="19">
        <v>1910.1079999999999</v>
      </c>
      <c r="AB41" s="19">
        <f t="shared" si="25"/>
        <v>56.7656691134952</v>
      </c>
      <c r="AC41" s="19">
        <f t="shared" si="26"/>
        <v>39.735968379446639</v>
      </c>
      <c r="AD41" s="19">
        <v>6500</v>
      </c>
      <c r="AE41" s="19">
        <f t="shared" si="43"/>
        <v>4550</v>
      </c>
      <c r="AF41" s="19">
        <v>4672.3739999999998</v>
      </c>
      <c r="AG41" s="19">
        <f t="shared" si="27"/>
        <v>102.68953846153846</v>
      </c>
      <c r="AH41" s="19">
        <f t="shared" si="28"/>
        <v>71.882676923076914</v>
      </c>
      <c r="AI41" s="19">
        <v>330</v>
      </c>
      <c r="AJ41" s="19">
        <f>AI41/12*8.4</f>
        <v>231</v>
      </c>
      <c r="AK41" s="19">
        <v>439.2</v>
      </c>
      <c r="AL41" s="19">
        <f t="shared" si="29"/>
        <v>190.12987012987011</v>
      </c>
      <c r="AM41" s="19">
        <f t="shared" si="30"/>
        <v>133.09090909090909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10432.700000000001</v>
      </c>
      <c r="AZ41" s="19">
        <v>7824.5250000000005</v>
      </c>
      <c r="BA41" s="19">
        <v>7824.5</v>
      </c>
      <c r="BB41" s="19">
        <v>0</v>
      </c>
      <c r="BC41" s="19">
        <v>0</v>
      </c>
      <c r="BD41" s="19">
        <v>0</v>
      </c>
      <c r="BE41" s="19">
        <v>0</v>
      </c>
      <c r="BF41" s="19">
        <f t="shared" si="31"/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f t="shared" si="7"/>
        <v>1106.5999999999999</v>
      </c>
      <c r="BO41" s="19">
        <f t="shared" si="7"/>
        <v>774.61999999999989</v>
      </c>
      <c r="BP41" s="19">
        <f t="shared" si="32"/>
        <v>844.03</v>
      </c>
      <c r="BQ41" s="19">
        <f t="shared" si="8"/>
        <v>108.96052257881286</v>
      </c>
      <c r="BR41" s="19">
        <f t="shared" si="9"/>
        <v>76.272365805168988</v>
      </c>
      <c r="BS41" s="19">
        <v>1106.5999999999999</v>
      </c>
      <c r="BT41" s="19">
        <f t="shared" si="39"/>
        <v>774.61999999999989</v>
      </c>
      <c r="BU41" s="19">
        <v>844.03</v>
      </c>
      <c r="BV41" s="19">
        <v>0</v>
      </c>
      <c r="BW41" s="19">
        <f t="shared" si="44"/>
        <v>0</v>
      </c>
      <c r="BX41" s="19">
        <v>0</v>
      </c>
      <c r="BY41" s="19">
        <v>0</v>
      </c>
      <c r="BZ41" s="19">
        <f t="shared" si="34"/>
        <v>0</v>
      </c>
      <c r="CA41" s="19">
        <v>0</v>
      </c>
      <c r="CB41" s="19">
        <v>0</v>
      </c>
      <c r="CC41" s="19">
        <f t="shared" si="48"/>
        <v>0</v>
      </c>
      <c r="CD41" s="19">
        <v>0</v>
      </c>
      <c r="CE41" s="19">
        <v>0</v>
      </c>
      <c r="CF41" s="19">
        <v>0</v>
      </c>
      <c r="CG41" s="19">
        <v>0</v>
      </c>
      <c r="CH41" s="19">
        <v>0</v>
      </c>
      <c r="CI41" s="19">
        <f t="shared" si="40"/>
        <v>0</v>
      </c>
      <c r="CJ41" s="19">
        <v>0</v>
      </c>
      <c r="CK41" s="19">
        <v>0</v>
      </c>
      <c r="CL41" s="19">
        <f t="shared" si="45"/>
        <v>0</v>
      </c>
      <c r="CM41" s="19">
        <v>0</v>
      </c>
      <c r="CN41" s="19">
        <v>720</v>
      </c>
      <c r="CO41" s="19">
        <f t="shared" si="36"/>
        <v>504</v>
      </c>
      <c r="CP41" s="19">
        <v>1757.03</v>
      </c>
      <c r="CQ41" s="19">
        <v>700</v>
      </c>
      <c r="CR41" s="19">
        <f>CQ41/12*8.4</f>
        <v>490.00000000000006</v>
      </c>
      <c r="CS41" s="19">
        <v>427.9</v>
      </c>
      <c r="CT41" s="19">
        <v>0</v>
      </c>
      <c r="CU41" s="19">
        <f t="shared" si="41"/>
        <v>0</v>
      </c>
      <c r="CV41" s="19">
        <v>0</v>
      </c>
      <c r="CW41" s="19">
        <v>0</v>
      </c>
      <c r="CX41" s="19">
        <v>0</v>
      </c>
      <c r="CY41" s="19">
        <v>0</v>
      </c>
      <c r="CZ41" s="19">
        <v>0</v>
      </c>
      <c r="DA41" s="19">
        <v>0</v>
      </c>
      <c r="DB41" s="19">
        <v>0</v>
      </c>
      <c r="DC41" s="19">
        <v>300</v>
      </c>
      <c r="DD41" s="19">
        <v>210</v>
      </c>
      <c r="DE41" s="19">
        <v>143.80000000000001</v>
      </c>
      <c r="DF41" s="19">
        <v>0</v>
      </c>
      <c r="DG41" s="19">
        <f t="shared" si="10"/>
        <v>26222</v>
      </c>
      <c r="DH41" s="19">
        <f t="shared" si="11"/>
        <v>18877.035</v>
      </c>
      <c r="DI41" s="19">
        <f t="shared" si="12"/>
        <v>17690.743999999999</v>
      </c>
      <c r="DJ41" s="19">
        <v>0</v>
      </c>
      <c r="DK41" s="19">
        <v>0</v>
      </c>
      <c r="DL41" s="19">
        <v>0</v>
      </c>
      <c r="DM41" s="19">
        <v>6101.17</v>
      </c>
      <c r="DN41" s="19">
        <v>0</v>
      </c>
      <c r="DO41" s="19">
        <v>0</v>
      </c>
      <c r="DP41" s="19">
        <v>0</v>
      </c>
      <c r="DQ41" s="19">
        <v>0</v>
      </c>
      <c r="DR41" s="19">
        <v>0</v>
      </c>
      <c r="DS41" s="19">
        <v>0</v>
      </c>
      <c r="DT41" s="19">
        <v>0</v>
      </c>
      <c r="DU41" s="19">
        <v>0</v>
      </c>
      <c r="DV41" s="19">
        <v>0</v>
      </c>
      <c r="DW41" s="19">
        <v>0</v>
      </c>
      <c r="DX41" s="19">
        <v>0</v>
      </c>
      <c r="DY41" s="19">
        <v>0</v>
      </c>
      <c r="DZ41" s="19">
        <v>0</v>
      </c>
      <c r="EA41" s="19">
        <v>0</v>
      </c>
      <c r="EB41" s="19">
        <v>0</v>
      </c>
      <c r="EC41" s="19">
        <f t="shared" si="13"/>
        <v>6101.17</v>
      </c>
      <c r="ED41" s="19">
        <f t="shared" si="13"/>
        <v>0</v>
      </c>
      <c r="EE41" s="19">
        <f t="shared" si="14"/>
        <v>0</v>
      </c>
      <c r="EH41" s="20"/>
      <c r="EJ41" s="20"/>
      <c r="EK41" s="20"/>
      <c r="EM41" s="20"/>
    </row>
    <row r="42" spans="1:143" s="21" customFormat="1" ht="22.5" customHeight="1" x14ac:dyDescent="0.2">
      <c r="A42" s="18">
        <v>33</v>
      </c>
      <c r="B42" s="22" t="s">
        <v>76</v>
      </c>
      <c r="C42" s="19">
        <v>225.61619999999999</v>
      </c>
      <c r="D42" s="19">
        <v>2.4737</v>
      </c>
      <c r="E42" s="19">
        <f t="shared" si="15"/>
        <v>15936</v>
      </c>
      <c r="F42" s="19">
        <f t="shared" si="16"/>
        <v>11439.78</v>
      </c>
      <c r="G42" s="19">
        <f t="shared" ref="G42:G51" si="53">DI42+EE42-EA42</f>
        <v>11354.012999999999</v>
      </c>
      <c r="H42" s="19">
        <f t="shared" si="17"/>
        <v>99.250274043731608</v>
      </c>
      <c r="I42" s="19">
        <f t="shared" si="1"/>
        <v>71.247571536144576</v>
      </c>
      <c r="J42" s="19">
        <f t="shared" si="2"/>
        <v>4844.3999999999996</v>
      </c>
      <c r="K42" s="19">
        <f t="shared" si="3"/>
        <v>3121.08</v>
      </c>
      <c r="L42" s="19">
        <f t="shared" si="4"/>
        <v>3035.3130000000001</v>
      </c>
      <c r="M42" s="19">
        <f t="shared" si="18"/>
        <v>97.252008919989237</v>
      </c>
      <c r="N42" s="19">
        <f t="shared" si="19"/>
        <v>62.656118404756015</v>
      </c>
      <c r="O42" s="19">
        <f t="shared" ref="O42:O51" si="54">T42+AD42</f>
        <v>1610</v>
      </c>
      <c r="P42" s="19">
        <f t="shared" si="21"/>
        <v>1127</v>
      </c>
      <c r="Q42" s="19">
        <f t="shared" si="22"/>
        <v>1554.029</v>
      </c>
      <c r="R42" s="19">
        <f t="shared" si="5"/>
        <v>137.89077196095829</v>
      </c>
      <c r="S42" s="19">
        <f t="shared" si="6"/>
        <v>96.523540372670809</v>
      </c>
      <c r="T42" s="19">
        <v>260</v>
      </c>
      <c r="U42" s="19">
        <f t="shared" si="49"/>
        <v>182.00000000000003</v>
      </c>
      <c r="V42" s="19">
        <v>244.60300000000001</v>
      </c>
      <c r="W42" s="19">
        <f t="shared" si="23"/>
        <v>134.39725274725274</v>
      </c>
      <c r="X42" s="19">
        <f t="shared" si="24"/>
        <v>94.078076923076921</v>
      </c>
      <c r="Y42" s="19">
        <v>1400</v>
      </c>
      <c r="Z42" s="19">
        <v>600</v>
      </c>
      <c r="AA42" s="19">
        <v>886.58399999999995</v>
      </c>
      <c r="AB42" s="19">
        <f t="shared" si="25"/>
        <v>147.76399999999998</v>
      </c>
      <c r="AC42" s="19">
        <f t="shared" si="26"/>
        <v>63.32742857142857</v>
      </c>
      <c r="AD42" s="19">
        <v>1350</v>
      </c>
      <c r="AE42" s="19">
        <f t="shared" si="43"/>
        <v>945</v>
      </c>
      <c r="AF42" s="19">
        <v>1309.4259999999999</v>
      </c>
      <c r="AG42" s="19">
        <f t="shared" si="27"/>
        <v>138.56359788359788</v>
      </c>
      <c r="AH42" s="19">
        <f t="shared" si="28"/>
        <v>96.994518518518518</v>
      </c>
      <c r="AI42" s="19">
        <v>300</v>
      </c>
      <c r="AJ42" s="19">
        <v>300</v>
      </c>
      <c r="AK42" s="19">
        <v>280</v>
      </c>
      <c r="AL42" s="19">
        <f t="shared" si="29"/>
        <v>93.333333333333329</v>
      </c>
      <c r="AM42" s="19">
        <f t="shared" si="30"/>
        <v>93.333333333333329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11091.6</v>
      </c>
      <c r="AZ42" s="19">
        <v>8318.7000000000007</v>
      </c>
      <c r="BA42" s="19">
        <v>8318.7000000000007</v>
      </c>
      <c r="BB42" s="19">
        <v>0</v>
      </c>
      <c r="BC42" s="19">
        <v>0</v>
      </c>
      <c r="BD42" s="19">
        <v>0</v>
      </c>
      <c r="BE42" s="19">
        <v>0</v>
      </c>
      <c r="BF42" s="19">
        <f t="shared" si="31"/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f t="shared" ref="BN42:BO51" si="55">BS42+BV42+BY42+CB42</f>
        <v>400</v>
      </c>
      <c r="BO42" s="19">
        <f t="shared" si="55"/>
        <v>300</v>
      </c>
      <c r="BP42" s="19">
        <f t="shared" ref="BP42:BP51" si="56">BU42+BX42+CA42+CD42</f>
        <v>191.8</v>
      </c>
      <c r="BQ42" s="19">
        <f t="shared" si="8"/>
        <v>63.933333333333344</v>
      </c>
      <c r="BR42" s="19">
        <f t="shared" si="9"/>
        <v>47.95</v>
      </c>
      <c r="BS42" s="19">
        <v>400</v>
      </c>
      <c r="BT42" s="19">
        <v>300</v>
      </c>
      <c r="BU42" s="19">
        <v>191.8</v>
      </c>
      <c r="BV42" s="19">
        <v>0</v>
      </c>
      <c r="BW42" s="19">
        <f t="shared" si="44"/>
        <v>0</v>
      </c>
      <c r="BX42" s="19">
        <v>0</v>
      </c>
      <c r="BY42" s="19">
        <v>0</v>
      </c>
      <c r="BZ42" s="19">
        <f t="shared" si="34"/>
        <v>0</v>
      </c>
      <c r="CA42" s="19">
        <v>0</v>
      </c>
      <c r="CB42" s="19">
        <v>0</v>
      </c>
      <c r="CC42" s="19">
        <f t="shared" si="48"/>
        <v>0</v>
      </c>
      <c r="CD42" s="19">
        <v>0</v>
      </c>
      <c r="CE42" s="19">
        <v>0</v>
      </c>
      <c r="CF42" s="19">
        <v>0</v>
      </c>
      <c r="CG42" s="19">
        <v>0</v>
      </c>
      <c r="CH42" s="19">
        <v>0</v>
      </c>
      <c r="CI42" s="19">
        <f t="shared" si="40"/>
        <v>0</v>
      </c>
      <c r="CJ42" s="19">
        <v>0</v>
      </c>
      <c r="CK42" s="19">
        <v>0</v>
      </c>
      <c r="CL42" s="19">
        <f t="shared" si="45"/>
        <v>0</v>
      </c>
      <c r="CM42" s="19">
        <v>0</v>
      </c>
      <c r="CN42" s="19">
        <v>300</v>
      </c>
      <c r="CO42" s="19">
        <f t="shared" si="36"/>
        <v>210</v>
      </c>
      <c r="CP42" s="19">
        <v>122.9</v>
      </c>
      <c r="CQ42" s="19">
        <v>300</v>
      </c>
      <c r="CR42" s="19">
        <v>250</v>
      </c>
      <c r="CS42" s="19">
        <v>122.9</v>
      </c>
      <c r="CT42" s="19">
        <v>0</v>
      </c>
      <c r="CU42" s="19">
        <f t="shared" si="41"/>
        <v>0</v>
      </c>
      <c r="CV42" s="19">
        <v>0</v>
      </c>
      <c r="CW42" s="19">
        <v>0</v>
      </c>
      <c r="CX42" s="19">
        <v>0</v>
      </c>
      <c r="CY42" s="19">
        <v>0</v>
      </c>
      <c r="CZ42" s="19">
        <v>0</v>
      </c>
      <c r="DA42" s="19">
        <v>0</v>
      </c>
      <c r="DB42" s="19">
        <v>0</v>
      </c>
      <c r="DC42" s="19">
        <v>834.4</v>
      </c>
      <c r="DD42" s="19">
        <v>584.08000000000004</v>
      </c>
      <c r="DE42" s="19">
        <v>0</v>
      </c>
      <c r="DF42" s="19">
        <v>0</v>
      </c>
      <c r="DG42" s="19">
        <f t="shared" si="10"/>
        <v>15936</v>
      </c>
      <c r="DH42" s="19">
        <f t="shared" si="11"/>
        <v>11439.78</v>
      </c>
      <c r="DI42" s="19">
        <f t="shared" si="12"/>
        <v>11354.012999999999</v>
      </c>
      <c r="DJ42" s="19">
        <v>0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19">
        <v>0</v>
      </c>
      <c r="DS42" s="19">
        <v>0</v>
      </c>
      <c r="DT42" s="19">
        <v>0</v>
      </c>
      <c r="DU42" s="19">
        <v>0</v>
      </c>
      <c r="DV42" s="19">
        <v>0</v>
      </c>
      <c r="DW42" s="19">
        <v>0</v>
      </c>
      <c r="DX42" s="19">
        <v>0</v>
      </c>
      <c r="DY42" s="19">
        <v>0</v>
      </c>
      <c r="DZ42" s="19">
        <v>0</v>
      </c>
      <c r="EA42" s="19">
        <v>0</v>
      </c>
      <c r="EB42" s="19">
        <v>0</v>
      </c>
      <c r="EC42" s="19">
        <f t="shared" ref="EC42:ED51" si="57">DJ42+DM42+DP42+DS42+DV42+DY42</f>
        <v>0</v>
      </c>
      <c r="ED42" s="19">
        <f t="shared" si="57"/>
        <v>0</v>
      </c>
      <c r="EE42" s="19">
        <f t="shared" si="14"/>
        <v>0</v>
      </c>
      <c r="EH42" s="20"/>
      <c r="EJ42" s="20"/>
      <c r="EK42" s="20"/>
      <c r="EM42" s="20"/>
    </row>
    <row r="43" spans="1:143" s="21" customFormat="1" ht="22.5" customHeight="1" x14ac:dyDescent="0.2">
      <c r="A43" s="18">
        <v>34</v>
      </c>
      <c r="B43" s="22" t="s">
        <v>77</v>
      </c>
      <c r="C43" s="19">
        <v>0.73499999999999999</v>
      </c>
      <c r="D43" s="19">
        <v>7420.3522000000003</v>
      </c>
      <c r="E43" s="19">
        <f t="shared" si="15"/>
        <v>61634.600000000006</v>
      </c>
      <c r="F43" s="19">
        <f t="shared" si="16"/>
        <v>45151.945</v>
      </c>
      <c r="G43" s="19">
        <f t="shared" si="53"/>
        <v>46462.500999999997</v>
      </c>
      <c r="H43" s="19">
        <f t="shared" si="17"/>
        <v>102.90254605864708</v>
      </c>
      <c r="I43" s="19">
        <f t="shared" si="1"/>
        <v>75.383795790027023</v>
      </c>
      <c r="J43" s="19">
        <f t="shared" si="2"/>
        <v>19080.699999999997</v>
      </c>
      <c r="K43" s="19">
        <f t="shared" si="3"/>
        <v>13236.52</v>
      </c>
      <c r="L43" s="19">
        <f t="shared" si="4"/>
        <v>14547.101000000001</v>
      </c>
      <c r="M43" s="19">
        <f t="shared" si="18"/>
        <v>109.90125047973333</v>
      </c>
      <c r="N43" s="19">
        <f t="shared" si="19"/>
        <v>76.239870654640569</v>
      </c>
      <c r="O43" s="19">
        <f t="shared" si="54"/>
        <v>4350</v>
      </c>
      <c r="P43" s="19">
        <f t="shared" si="21"/>
        <v>3045</v>
      </c>
      <c r="Q43" s="19">
        <f t="shared" si="22"/>
        <v>4538.3810000000003</v>
      </c>
      <c r="R43" s="19">
        <f t="shared" si="5"/>
        <v>149.04371100164204</v>
      </c>
      <c r="S43" s="19">
        <f t="shared" si="6"/>
        <v>104.33059770114943</v>
      </c>
      <c r="T43" s="19">
        <v>350</v>
      </c>
      <c r="U43" s="19">
        <f t="shared" si="49"/>
        <v>245.00000000000003</v>
      </c>
      <c r="V43" s="19">
        <v>272.72899999999998</v>
      </c>
      <c r="W43" s="19">
        <f t="shared" si="23"/>
        <v>111.31795918367344</v>
      </c>
      <c r="X43" s="19">
        <f t="shared" si="24"/>
        <v>77.922571428571416</v>
      </c>
      <c r="Y43" s="19">
        <v>4200</v>
      </c>
      <c r="Z43" s="19">
        <f>Y43/12*8.4</f>
        <v>2940</v>
      </c>
      <c r="AA43" s="19">
        <v>3026.299</v>
      </c>
      <c r="AB43" s="19">
        <f t="shared" si="25"/>
        <v>102.93534013605444</v>
      </c>
      <c r="AC43" s="19">
        <f t="shared" si="26"/>
        <v>72.054738095238093</v>
      </c>
      <c r="AD43" s="19">
        <v>4000</v>
      </c>
      <c r="AE43" s="19">
        <f t="shared" si="43"/>
        <v>2800</v>
      </c>
      <c r="AF43" s="19">
        <v>4265.652</v>
      </c>
      <c r="AG43" s="19">
        <f t="shared" si="27"/>
        <v>152.34471428571428</v>
      </c>
      <c r="AH43" s="19">
        <f t="shared" si="28"/>
        <v>106.6413</v>
      </c>
      <c r="AI43" s="19">
        <v>464.4</v>
      </c>
      <c r="AJ43" s="19">
        <f t="shared" ref="AJ43" si="58">AI43/12*5.3</f>
        <v>205.10999999999996</v>
      </c>
      <c r="AK43" s="19">
        <v>433.2</v>
      </c>
      <c r="AL43" s="19">
        <f t="shared" si="29"/>
        <v>211.20374433230955</v>
      </c>
      <c r="AM43" s="19">
        <f t="shared" si="30"/>
        <v>93.281653746770033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42553.9</v>
      </c>
      <c r="AZ43" s="19">
        <v>31915.424999999999</v>
      </c>
      <c r="BA43" s="19">
        <v>31915.4</v>
      </c>
      <c r="BB43" s="19">
        <v>0</v>
      </c>
      <c r="BC43" s="19">
        <v>0</v>
      </c>
      <c r="BD43" s="19">
        <v>0</v>
      </c>
      <c r="BE43" s="19">
        <v>0</v>
      </c>
      <c r="BF43" s="19">
        <f t="shared" si="31"/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f t="shared" si="55"/>
        <v>166.3</v>
      </c>
      <c r="BO43" s="19">
        <f t="shared" si="55"/>
        <v>116.41000000000001</v>
      </c>
      <c r="BP43" s="19">
        <f t="shared" si="56"/>
        <v>132.751</v>
      </c>
      <c r="BQ43" s="19">
        <f t="shared" si="8"/>
        <v>114.0374538269908</v>
      </c>
      <c r="BR43" s="19">
        <f t="shared" si="9"/>
        <v>79.826217678893556</v>
      </c>
      <c r="BS43" s="19">
        <v>166.3</v>
      </c>
      <c r="BT43" s="19">
        <f t="shared" si="39"/>
        <v>116.41000000000001</v>
      </c>
      <c r="BU43" s="19">
        <v>132.751</v>
      </c>
      <c r="BV43" s="19">
        <v>0</v>
      </c>
      <c r="BW43" s="19">
        <f t="shared" si="44"/>
        <v>0</v>
      </c>
      <c r="BX43" s="19">
        <v>0</v>
      </c>
      <c r="BY43" s="19">
        <v>0</v>
      </c>
      <c r="BZ43" s="19">
        <f t="shared" si="34"/>
        <v>0</v>
      </c>
      <c r="CA43" s="19">
        <v>0</v>
      </c>
      <c r="CB43" s="19">
        <v>0</v>
      </c>
      <c r="CC43" s="19">
        <f t="shared" si="48"/>
        <v>0</v>
      </c>
      <c r="CD43" s="19">
        <v>0</v>
      </c>
      <c r="CE43" s="19">
        <v>0</v>
      </c>
      <c r="CF43" s="19">
        <v>0</v>
      </c>
      <c r="CG43" s="19">
        <v>0</v>
      </c>
      <c r="CH43" s="19">
        <v>0</v>
      </c>
      <c r="CI43" s="19">
        <f t="shared" si="40"/>
        <v>0</v>
      </c>
      <c r="CJ43" s="19">
        <v>0</v>
      </c>
      <c r="CK43" s="19">
        <v>0</v>
      </c>
      <c r="CL43" s="19">
        <f t="shared" si="45"/>
        <v>0</v>
      </c>
      <c r="CM43" s="19">
        <v>0</v>
      </c>
      <c r="CN43" s="19">
        <v>8700</v>
      </c>
      <c r="CO43" s="19">
        <f t="shared" si="36"/>
        <v>6090</v>
      </c>
      <c r="CP43" s="19">
        <v>5049.085</v>
      </c>
      <c r="CQ43" s="19">
        <v>4020</v>
      </c>
      <c r="CR43" s="19">
        <f>CQ43/12*8.4</f>
        <v>2814</v>
      </c>
      <c r="CS43" s="19">
        <v>2416.2849999999999</v>
      </c>
      <c r="CT43" s="19">
        <v>1000</v>
      </c>
      <c r="CU43" s="19">
        <f t="shared" si="41"/>
        <v>700</v>
      </c>
      <c r="CV43" s="19">
        <v>1367.385</v>
      </c>
      <c r="CW43" s="19">
        <v>0</v>
      </c>
      <c r="CX43" s="19">
        <v>0</v>
      </c>
      <c r="CY43" s="19">
        <v>0</v>
      </c>
      <c r="CZ43" s="19">
        <v>0</v>
      </c>
      <c r="DA43" s="19">
        <v>0</v>
      </c>
      <c r="DB43" s="19">
        <v>0</v>
      </c>
      <c r="DC43" s="19">
        <v>200</v>
      </c>
      <c r="DD43" s="19">
        <v>140.00000000000003</v>
      </c>
      <c r="DE43" s="19">
        <v>0</v>
      </c>
      <c r="DF43" s="19">
        <v>0</v>
      </c>
      <c r="DG43" s="19">
        <f t="shared" si="10"/>
        <v>61634.600000000006</v>
      </c>
      <c r="DH43" s="19">
        <f t="shared" si="11"/>
        <v>45151.945</v>
      </c>
      <c r="DI43" s="19">
        <f t="shared" si="12"/>
        <v>46462.500999999997</v>
      </c>
      <c r="DJ43" s="19">
        <v>0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19">
        <v>0</v>
      </c>
      <c r="DS43" s="19">
        <v>0</v>
      </c>
      <c r="DT43" s="19">
        <v>0</v>
      </c>
      <c r="DU43" s="19">
        <v>0</v>
      </c>
      <c r="DV43" s="19">
        <v>0</v>
      </c>
      <c r="DW43" s="19">
        <v>0</v>
      </c>
      <c r="DX43" s="19">
        <v>0</v>
      </c>
      <c r="DY43" s="19">
        <v>0</v>
      </c>
      <c r="DZ43" s="19">
        <v>0</v>
      </c>
      <c r="EA43" s="19">
        <v>0</v>
      </c>
      <c r="EB43" s="19">
        <v>0</v>
      </c>
      <c r="EC43" s="19">
        <f t="shared" si="57"/>
        <v>0</v>
      </c>
      <c r="ED43" s="19">
        <f t="shared" si="57"/>
        <v>0</v>
      </c>
      <c r="EE43" s="19">
        <f t="shared" si="14"/>
        <v>0</v>
      </c>
      <c r="EH43" s="20"/>
      <c r="EJ43" s="20"/>
      <c r="EK43" s="20"/>
      <c r="EM43" s="20"/>
    </row>
    <row r="44" spans="1:143" s="21" customFormat="1" ht="22.5" customHeight="1" x14ac:dyDescent="0.2">
      <c r="A44" s="18">
        <v>35</v>
      </c>
      <c r="B44" s="23" t="s">
        <v>78</v>
      </c>
      <c r="C44" s="19">
        <v>6227.6886999999997</v>
      </c>
      <c r="D44" s="19">
        <v>4713.8491999999997</v>
      </c>
      <c r="E44" s="19">
        <f t="shared" si="15"/>
        <v>31607</v>
      </c>
      <c r="F44" s="19">
        <f t="shared" si="16"/>
        <v>23420.1</v>
      </c>
      <c r="G44" s="19">
        <f t="shared" si="53"/>
        <v>23646.041999999998</v>
      </c>
      <c r="H44" s="19">
        <f t="shared" si="17"/>
        <v>100.96473541957549</v>
      </c>
      <c r="I44" s="19">
        <f t="shared" si="1"/>
        <v>74.81267440756794</v>
      </c>
      <c r="J44" s="19">
        <f t="shared" si="2"/>
        <v>9084.2000000000007</v>
      </c>
      <c r="K44" s="19">
        <f t="shared" si="3"/>
        <v>6528</v>
      </c>
      <c r="L44" s="19">
        <f t="shared" si="4"/>
        <v>6753.9420000000009</v>
      </c>
      <c r="M44" s="19">
        <f t="shared" si="18"/>
        <v>103.46112132352943</v>
      </c>
      <c r="N44" s="19">
        <f t="shared" si="19"/>
        <v>74.348230994473923</v>
      </c>
      <c r="O44" s="19">
        <f t="shared" si="54"/>
        <v>3074.2</v>
      </c>
      <c r="P44" s="19">
        <f t="shared" si="21"/>
        <v>2250</v>
      </c>
      <c r="Q44" s="19">
        <f t="shared" si="22"/>
        <v>2642.85</v>
      </c>
      <c r="R44" s="19">
        <f t="shared" si="5"/>
        <v>117.45999999999998</v>
      </c>
      <c r="S44" s="19">
        <f t="shared" si="6"/>
        <v>85.968707305965779</v>
      </c>
      <c r="T44" s="19">
        <v>63</v>
      </c>
      <c r="U44" s="19">
        <f t="shared" si="49"/>
        <v>44.1</v>
      </c>
      <c r="V44" s="19">
        <v>11.272</v>
      </c>
      <c r="W44" s="19">
        <f t="shared" si="23"/>
        <v>25.560090702947846</v>
      </c>
      <c r="X44" s="19">
        <f t="shared" si="24"/>
        <v>17.892063492063492</v>
      </c>
      <c r="Y44" s="19">
        <v>3100</v>
      </c>
      <c r="Z44" s="19">
        <v>2250</v>
      </c>
      <c r="AA44" s="19">
        <v>1724.7840000000001</v>
      </c>
      <c r="AB44" s="19">
        <f t="shared" si="25"/>
        <v>76.65706666666668</v>
      </c>
      <c r="AC44" s="19">
        <f t="shared" si="26"/>
        <v>55.638193548387108</v>
      </c>
      <c r="AD44" s="19">
        <v>3011.2</v>
      </c>
      <c r="AE44" s="19">
        <v>2205.9</v>
      </c>
      <c r="AF44" s="19">
        <v>2631.578</v>
      </c>
      <c r="AG44" s="19">
        <f t="shared" si="27"/>
        <v>119.29724828868035</v>
      </c>
      <c r="AH44" s="19">
        <f t="shared" si="28"/>
        <v>87.392999468650373</v>
      </c>
      <c r="AI44" s="19">
        <v>340</v>
      </c>
      <c r="AJ44" s="19">
        <f>AI44/12*8.4</f>
        <v>238</v>
      </c>
      <c r="AK44" s="19">
        <v>284.5</v>
      </c>
      <c r="AL44" s="19">
        <f t="shared" si="29"/>
        <v>119.53781512605042</v>
      </c>
      <c r="AM44" s="19">
        <f t="shared" si="30"/>
        <v>83.67647058823529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22522.799999999999</v>
      </c>
      <c r="AZ44" s="19">
        <v>16892.099999999999</v>
      </c>
      <c r="BA44" s="19">
        <v>16892.099999999999</v>
      </c>
      <c r="BB44" s="19">
        <v>0</v>
      </c>
      <c r="BC44" s="19">
        <v>0</v>
      </c>
      <c r="BD44" s="19">
        <v>0</v>
      </c>
      <c r="BE44" s="19">
        <v>0</v>
      </c>
      <c r="BF44" s="19">
        <f t="shared" si="31"/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f t="shared" si="55"/>
        <v>270</v>
      </c>
      <c r="BO44" s="19">
        <f t="shared" si="55"/>
        <v>180</v>
      </c>
      <c r="BP44" s="19">
        <f t="shared" si="56"/>
        <v>83.02</v>
      </c>
      <c r="BQ44" s="19">
        <f t="shared" si="8"/>
        <v>46.12222222222222</v>
      </c>
      <c r="BR44" s="19">
        <f t="shared" si="9"/>
        <v>30.748148148148147</v>
      </c>
      <c r="BS44" s="19">
        <v>270</v>
      </c>
      <c r="BT44" s="19">
        <v>180</v>
      </c>
      <c r="BU44" s="19">
        <v>83.02</v>
      </c>
      <c r="BV44" s="19">
        <v>0</v>
      </c>
      <c r="BW44" s="19">
        <f t="shared" si="44"/>
        <v>0</v>
      </c>
      <c r="BX44" s="19">
        <v>0</v>
      </c>
      <c r="BY44" s="19">
        <v>0</v>
      </c>
      <c r="BZ44" s="19">
        <f t="shared" si="34"/>
        <v>0</v>
      </c>
      <c r="CA44" s="19">
        <v>0</v>
      </c>
      <c r="CB44" s="19">
        <v>0</v>
      </c>
      <c r="CC44" s="19">
        <f t="shared" si="48"/>
        <v>0</v>
      </c>
      <c r="CD44" s="19">
        <v>0</v>
      </c>
      <c r="CE44" s="19">
        <v>0</v>
      </c>
      <c r="CF44" s="19">
        <v>0</v>
      </c>
      <c r="CG44" s="19">
        <v>0</v>
      </c>
      <c r="CH44" s="19">
        <v>0</v>
      </c>
      <c r="CI44" s="19">
        <f t="shared" si="40"/>
        <v>0</v>
      </c>
      <c r="CJ44" s="19">
        <v>0</v>
      </c>
      <c r="CK44" s="19">
        <v>0</v>
      </c>
      <c r="CL44" s="19">
        <f t="shared" si="45"/>
        <v>0</v>
      </c>
      <c r="CM44" s="19">
        <v>0</v>
      </c>
      <c r="CN44" s="19">
        <v>2100</v>
      </c>
      <c r="CO44" s="19">
        <f t="shared" si="36"/>
        <v>1470</v>
      </c>
      <c r="CP44" s="19">
        <v>1693.788</v>
      </c>
      <c r="CQ44" s="19">
        <v>1300</v>
      </c>
      <c r="CR44" s="19">
        <v>900</v>
      </c>
      <c r="CS44" s="19">
        <v>711.58799999999997</v>
      </c>
      <c r="CT44" s="19">
        <v>0</v>
      </c>
      <c r="CU44" s="19">
        <f t="shared" si="41"/>
        <v>0</v>
      </c>
      <c r="CV44" s="19">
        <v>0</v>
      </c>
      <c r="CW44" s="19">
        <v>0</v>
      </c>
      <c r="CX44" s="19">
        <v>0</v>
      </c>
      <c r="CY44" s="19">
        <v>0</v>
      </c>
      <c r="CZ44" s="19">
        <v>0</v>
      </c>
      <c r="DA44" s="19">
        <v>0</v>
      </c>
      <c r="DB44" s="19">
        <v>0</v>
      </c>
      <c r="DC44" s="19">
        <v>200</v>
      </c>
      <c r="DD44" s="19">
        <v>140.00000000000003</v>
      </c>
      <c r="DE44" s="19">
        <v>325</v>
      </c>
      <c r="DF44" s="19">
        <v>0</v>
      </c>
      <c r="DG44" s="19">
        <f t="shared" si="10"/>
        <v>31607</v>
      </c>
      <c r="DH44" s="19">
        <f t="shared" si="11"/>
        <v>23420.1</v>
      </c>
      <c r="DI44" s="19">
        <f t="shared" si="12"/>
        <v>23646.041999999998</v>
      </c>
      <c r="DJ44" s="19">
        <v>0</v>
      </c>
      <c r="DK44" s="19">
        <v>0</v>
      </c>
      <c r="DL44" s="19">
        <v>0</v>
      </c>
      <c r="DM44" s="19">
        <v>0</v>
      </c>
      <c r="DN44" s="19">
        <v>0</v>
      </c>
      <c r="DO44" s="19">
        <v>0</v>
      </c>
      <c r="DP44" s="19">
        <v>0</v>
      </c>
      <c r="DQ44" s="19">
        <v>0</v>
      </c>
      <c r="DR44" s="19">
        <v>0</v>
      </c>
      <c r="DS44" s="19">
        <v>0</v>
      </c>
      <c r="DT44" s="19">
        <v>0</v>
      </c>
      <c r="DU44" s="19">
        <v>0</v>
      </c>
      <c r="DV44" s="19">
        <v>0</v>
      </c>
      <c r="DW44" s="19">
        <v>0</v>
      </c>
      <c r="DX44" s="19">
        <v>0</v>
      </c>
      <c r="DY44" s="19">
        <v>0</v>
      </c>
      <c r="DZ44" s="19">
        <v>0</v>
      </c>
      <c r="EA44" s="19">
        <v>0</v>
      </c>
      <c r="EB44" s="19">
        <v>0</v>
      </c>
      <c r="EC44" s="19">
        <f t="shared" si="57"/>
        <v>0</v>
      </c>
      <c r="ED44" s="19">
        <f t="shared" si="57"/>
        <v>0</v>
      </c>
      <c r="EE44" s="19">
        <f t="shared" si="14"/>
        <v>0</v>
      </c>
      <c r="EH44" s="20"/>
      <c r="EJ44" s="20"/>
      <c r="EK44" s="20"/>
      <c r="EM44" s="20"/>
    </row>
    <row r="45" spans="1:143" s="21" customFormat="1" ht="22.5" customHeight="1" x14ac:dyDescent="0.2">
      <c r="A45" s="18">
        <v>36</v>
      </c>
      <c r="B45" s="22" t="s">
        <v>79</v>
      </c>
      <c r="C45" s="19">
        <v>3112.7800999999999</v>
      </c>
      <c r="D45" s="19">
        <v>2343.0446999999999</v>
      </c>
      <c r="E45" s="19">
        <f t="shared" si="15"/>
        <v>197121</v>
      </c>
      <c r="F45" s="19">
        <f t="shared" si="16"/>
        <v>137250.16500000001</v>
      </c>
      <c r="G45" s="19">
        <f t="shared" si="53"/>
        <v>137731.33760000003</v>
      </c>
      <c r="H45" s="19">
        <f t="shared" si="17"/>
        <v>100.35058070786292</v>
      </c>
      <c r="I45" s="19">
        <f t="shared" si="1"/>
        <v>69.871468590358219</v>
      </c>
      <c r="J45" s="19">
        <f t="shared" si="2"/>
        <v>108678.1</v>
      </c>
      <c r="K45" s="19">
        <f t="shared" si="3"/>
        <v>70917.990000000005</v>
      </c>
      <c r="L45" s="19">
        <f t="shared" si="4"/>
        <v>71665.437600000005</v>
      </c>
      <c r="M45" s="19">
        <f t="shared" si="18"/>
        <v>101.05396049718837</v>
      </c>
      <c r="N45" s="19">
        <f t="shared" si="19"/>
        <v>65.942851043586515</v>
      </c>
      <c r="O45" s="19">
        <f t="shared" si="54"/>
        <v>39981.5</v>
      </c>
      <c r="P45" s="19">
        <f t="shared" si="21"/>
        <v>25499.989999999998</v>
      </c>
      <c r="Q45" s="19">
        <f t="shared" si="22"/>
        <v>26712.313000000002</v>
      </c>
      <c r="R45" s="19">
        <f t="shared" si="5"/>
        <v>104.75420970753324</v>
      </c>
      <c r="S45" s="19">
        <f t="shared" si="6"/>
        <v>66.811682903342813</v>
      </c>
      <c r="T45" s="19">
        <v>14781.7</v>
      </c>
      <c r="U45" s="19">
        <f t="shared" si="49"/>
        <v>10347.19</v>
      </c>
      <c r="V45" s="19">
        <v>9521.1360000000004</v>
      </c>
      <c r="W45" s="19">
        <f t="shared" si="23"/>
        <v>92.016634467908673</v>
      </c>
      <c r="X45" s="19">
        <f t="shared" si="24"/>
        <v>64.411644127536078</v>
      </c>
      <c r="Y45" s="19">
        <v>15236</v>
      </c>
      <c r="Z45" s="19">
        <v>9000</v>
      </c>
      <c r="AA45" s="19">
        <v>8246.4860000000008</v>
      </c>
      <c r="AB45" s="19">
        <f t="shared" si="25"/>
        <v>91.627622222222229</v>
      </c>
      <c r="AC45" s="19">
        <f t="shared" si="26"/>
        <v>54.125006563402479</v>
      </c>
      <c r="AD45" s="19">
        <v>25199.8</v>
      </c>
      <c r="AE45" s="19">
        <v>15152.8</v>
      </c>
      <c r="AF45" s="19">
        <v>17191.177</v>
      </c>
      <c r="AG45" s="19">
        <f t="shared" si="27"/>
        <v>113.45214745789558</v>
      </c>
      <c r="AH45" s="19">
        <f t="shared" si="28"/>
        <v>68.219497773791858</v>
      </c>
      <c r="AI45" s="19">
        <v>2620.6</v>
      </c>
      <c r="AJ45" s="19">
        <v>1980</v>
      </c>
      <c r="AK45" s="19">
        <v>2800.51</v>
      </c>
      <c r="AL45" s="19">
        <f t="shared" si="29"/>
        <v>141.43989898989901</v>
      </c>
      <c r="AM45" s="19">
        <f t="shared" si="30"/>
        <v>106.86522170495307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86842.5</v>
      </c>
      <c r="AZ45" s="19">
        <v>65131.875</v>
      </c>
      <c r="BA45" s="19">
        <v>65131.9</v>
      </c>
      <c r="BB45" s="19">
        <v>0</v>
      </c>
      <c r="BC45" s="19">
        <v>0</v>
      </c>
      <c r="BD45" s="19">
        <v>0</v>
      </c>
      <c r="BE45" s="19">
        <v>1600.4</v>
      </c>
      <c r="BF45" s="19">
        <f t="shared" si="31"/>
        <v>1200.3000000000002</v>
      </c>
      <c r="BG45" s="19">
        <v>934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f t="shared" si="55"/>
        <v>14500</v>
      </c>
      <c r="BO45" s="19">
        <f t="shared" si="55"/>
        <v>9000</v>
      </c>
      <c r="BP45" s="19">
        <f t="shared" si="56"/>
        <v>10864.105600000001</v>
      </c>
      <c r="BQ45" s="19">
        <f t="shared" si="8"/>
        <v>120.71228444444446</v>
      </c>
      <c r="BR45" s="19">
        <f t="shared" si="9"/>
        <v>74.924866206896553</v>
      </c>
      <c r="BS45" s="19">
        <v>13000</v>
      </c>
      <c r="BT45" s="19">
        <v>7950</v>
      </c>
      <c r="BU45" s="19">
        <v>10250.5056</v>
      </c>
      <c r="BV45" s="19">
        <v>0</v>
      </c>
      <c r="BW45" s="19">
        <f t="shared" si="44"/>
        <v>0</v>
      </c>
      <c r="BX45" s="19">
        <v>0</v>
      </c>
      <c r="BY45" s="19">
        <v>0</v>
      </c>
      <c r="BZ45" s="19">
        <f t="shared" si="34"/>
        <v>0</v>
      </c>
      <c r="CA45" s="19">
        <v>0</v>
      </c>
      <c r="CB45" s="19">
        <v>1500</v>
      </c>
      <c r="CC45" s="19">
        <f t="shared" si="48"/>
        <v>1050</v>
      </c>
      <c r="CD45" s="19">
        <v>613.6</v>
      </c>
      <c r="CE45" s="19">
        <v>0</v>
      </c>
      <c r="CF45" s="19">
        <v>0</v>
      </c>
      <c r="CG45" s="19">
        <v>0</v>
      </c>
      <c r="CH45" s="19">
        <v>0</v>
      </c>
      <c r="CI45" s="19">
        <f t="shared" si="40"/>
        <v>0</v>
      </c>
      <c r="CJ45" s="19">
        <v>0</v>
      </c>
      <c r="CK45" s="19">
        <v>0</v>
      </c>
      <c r="CL45" s="19">
        <f t="shared" si="45"/>
        <v>0</v>
      </c>
      <c r="CM45" s="19">
        <v>0</v>
      </c>
      <c r="CN45" s="19">
        <v>35000</v>
      </c>
      <c r="CO45" s="19">
        <f t="shared" si="36"/>
        <v>24500</v>
      </c>
      <c r="CP45" s="19">
        <v>22364.023000000001</v>
      </c>
      <c r="CQ45" s="19">
        <v>8000</v>
      </c>
      <c r="CR45" s="19">
        <v>6000</v>
      </c>
      <c r="CS45" s="19">
        <v>6367.09</v>
      </c>
      <c r="CT45" s="19">
        <v>0</v>
      </c>
      <c r="CU45" s="19">
        <f t="shared" si="41"/>
        <v>0</v>
      </c>
      <c r="CV45" s="19">
        <v>0</v>
      </c>
      <c r="CW45" s="19">
        <v>0</v>
      </c>
      <c r="CX45" s="19">
        <v>0</v>
      </c>
      <c r="CY45" s="19">
        <v>0</v>
      </c>
      <c r="CZ45" s="19">
        <v>0</v>
      </c>
      <c r="DA45" s="19">
        <v>0</v>
      </c>
      <c r="DB45" s="19">
        <v>0</v>
      </c>
      <c r="DC45" s="19">
        <v>1340</v>
      </c>
      <c r="DD45" s="19">
        <v>938.00000000000011</v>
      </c>
      <c r="DE45" s="19">
        <v>678</v>
      </c>
      <c r="DF45" s="19">
        <v>0</v>
      </c>
      <c r="DG45" s="19">
        <f t="shared" si="10"/>
        <v>197121</v>
      </c>
      <c r="DH45" s="19">
        <f t="shared" si="11"/>
        <v>137250.16500000001</v>
      </c>
      <c r="DI45" s="19">
        <f t="shared" si="12"/>
        <v>137731.33760000003</v>
      </c>
      <c r="DJ45" s="19">
        <v>0</v>
      </c>
      <c r="DK45" s="19">
        <v>0</v>
      </c>
      <c r="DL45" s="19">
        <v>0</v>
      </c>
      <c r="DM45" s="19">
        <v>0</v>
      </c>
      <c r="DN45" s="19">
        <v>0</v>
      </c>
      <c r="DO45" s="19">
        <v>0</v>
      </c>
      <c r="DP45" s="19">
        <v>0</v>
      </c>
      <c r="DQ45" s="19">
        <v>0</v>
      </c>
      <c r="DR45" s="19">
        <v>0</v>
      </c>
      <c r="DS45" s="19">
        <v>0</v>
      </c>
      <c r="DT45" s="19">
        <v>0</v>
      </c>
      <c r="DU45" s="19">
        <v>0</v>
      </c>
      <c r="DV45" s="19">
        <v>0</v>
      </c>
      <c r="DW45" s="19">
        <v>0</v>
      </c>
      <c r="DX45" s="19">
        <v>0</v>
      </c>
      <c r="DY45" s="19">
        <v>0</v>
      </c>
      <c r="DZ45" s="19">
        <v>0</v>
      </c>
      <c r="EA45" s="19">
        <v>0</v>
      </c>
      <c r="EB45" s="19">
        <v>0</v>
      </c>
      <c r="EC45" s="19">
        <f t="shared" si="57"/>
        <v>0</v>
      </c>
      <c r="ED45" s="19">
        <f t="shared" si="57"/>
        <v>0</v>
      </c>
      <c r="EE45" s="19">
        <f t="shared" si="14"/>
        <v>0</v>
      </c>
      <c r="EH45" s="20"/>
      <c r="EJ45" s="20"/>
      <c r="EK45" s="20"/>
      <c r="EM45" s="20"/>
    </row>
    <row r="46" spans="1:143" s="21" customFormat="1" ht="22.5" customHeight="1" x14ac:dyDescent="0.2">
      <c r="A46" s="18">
        <v>37</v>
      </c>
      <c r="B46" s="22" t="s">
        <v>80</v>
      </c>
      <c r="C46" s="19">
        <v>28546.667000000001</v>
      </c>
      <c r="D46" s="19">
        <v>3167.8330999999998</v>
      </c>
      <c r="E46" s="19">
        <f t="shared" si="15"/>
        <v>54044.800000000003</v>
      </c>
      <c r="F46" s="19">
        <f t="shared" si="16"/>
        <v>36786.6</v>
      </c>
      <c r="G46" s="19">
        <f t="shared" si="53"/>
        <v>38601.411999999997</v>
      </c>
      <c r="H46" s="19">
        <f t="shared" si="17"/>
        <v>104.93335073097269</v>
      </c>
      <c r="I46" s="19">
        <f t="shared" si="1"/>
        <v>71.424840132630692</v>
      </c>
      <c r="J46" s="19">
        <f t="shared" si="2"/>
        <v>22020</v>
      </c>
      <c r="K46" s="19">
        <f t="shared" si="3"/>
        <v>12768</v>
      </c>
      <c r="L46" s="19">
        <f t="shared" si="4"/>
        <v>14582.812</v>
      </c>
      <c r="M46" s="19">
        <f t="shared" si="18"/>
        <v>114.21375313283208</v>
      </c>
      <c r="N46" s="19">
        <f t="shared" si="19"/>
        <v>66.225304268846514</v>
      </c>
      <c r="O46" s="19">
        <f t="shared" si="54"/>
        <v>8286</v>
      </c>
      <c r="P46" s="19">
        <f t="shared" si="21"/>
        <v>3700</v>
      </c>
      <c r="Q46" s="19">
        <f t="shared" si="22"/>
        <v>4626.8580000000002</v>
      </c>
      <c r="R46" s="19">
        <f t="shared" si="5"/>
        <v>125.05021621621621</v>
      </c>
      <c r="S46" s="19">
        <f t="shared" si="6"/>
        <v>55.839464156408404</v>
      </c>
      <c r="T46" s="19">
        <v>1756</v>
      </c>
      <c r="U46" s="19">
        <f t="shared" si="49"/>
        <v>1229.2</v>
      </c>
      <c r="V46" s="19">
        <v>1191.981</v>
      </c>
      <c r="W46" s="19">
        <f t="shared" si="23"/>
        <v>96.972095671981776</v>
      </c>
      <c r="X46" s="19">
        <f t="shared" si="24"/>
        <v>67.880466970387246</v>
      </c>
      <c r="Y46" s="19">
        <v>2415</v>
      </c>
      <c r="Z46" s="19">
        <v>1500</v>
      </c>
      <c r="AA46" s="19">
        <v>1606.5</v>
      </c>
      <c r="AB46" s="19">
        <f t="shared" si="25"/>
        <v>107.1</v>
      </c>
      <c r="AC46" s="19">
        <f t="shared" si="26"/>
        <v>66.521739130434781</v>
      </c>
      <c r="AD46" s="19">
        <v>6530</v>
      </c>
      <c r="AE46" s="19">
        <v>2470.8000000000002</v>
      </c>
      <c r="AF46" s="19">
        <v>3434.877</v>
      </c>
      <c r="AG46" s="19">
        <f t="shared" si="27"/>
        <v>139.01881981544437</v>
      </c>
      <c r="AH46" s="19">
        <f t="shared" si="28"/>
        <v>52.6014854517611</v>
      </c>
      <c r="AI46" s="19">
        <v>638</v>
      </c>
      <c r="AJ46" s="19">
        <v>429</v>
      </c>
      <c r="AK46" s="19">
        <v>574</v>
      </c>
      <c r="AL46" s="19">
        <f t="shared" si="29"/>
        <v>133.7995337995338</v>
      </c>
      <c r="AM46" s="19">
        <f t="shared" si="30"/>
        <v>89.968652037617559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32024.799999999999</v>
      </c>
      <c r="AZ46" s="19">
        <v>24018.6</v>
      </c>
      <c r="BA46" s="19">
        <v>24018.6</v>
      </c>
      <c r="BB46" s="19">
        <v>0</v>
      </c>
      <c r="BC46" s="19">
        <v>0</v>
      </c>
      <c r="BD46" s="19">
        <v>0</v>
      </c>
      <c r="BE46" s="19">
        <v>0</v>
      </c>
      <c r="BF46" s="19">
        <f t="shared" si="31"/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f t="shared" si="55"/>
        <v>1611</v>
      </c>
      <c r="BO46" s="19">
        <f t="shared" si="55"/>
        <v>790</v>
      </c>
      <c r="BP46" s="19">
        <f t="shared" si="56"/>
        <v>1247.6199999999999</v>
      </c>
      <c r="BQ46" s="19">
        <f t="shared" si="8"/>
        <v>157.92658227848099</v>
      </c>
      <c r="BR46" s="19">
        <f t="shared" si="9"/>
        <v>77.44382371198013</v>
      </c>
      <c r="BS46" s="19">
        <v>1131</v>
      </c>
      <c r="BT46" s="19">
        <v>600</v>
      </c>
      <c r="BU46" s="19">
        <v>887.62</v>
      </c>
      <c r="BV46" s="19">
        <v>0</v>
      </c>
      <c r="BW46" s="19">
        <f t="shared" si="44"/>
        <v>0</v>
      </c>
      <c r="BX46" s="19">
        <v>0</v>
      </c>
      <c r="BY46" s="19">
        <v>0</v>
      </c>
      <c r="BZ46" s="19">
        <f t="shared" si="34"/>
        <v>0</v>
      </c>
      <c r="CA46" s="19">
        <v>0</v>
      </c>
      <c r="CB46" s="19">
        <v>480</v>
      </c>
      <c r="CC46" s="19">
        <v>190</v>
      </c>
      <c r="CD46" s="19">
        <v>360</v>
      </c>
      <c r="CE46" s="19">
        <v>0</v>
      </c>
      <c r="CF46" s="19">
        <v>0</v>
      </c>
      <c r="CG46" s="19">
        <v>0</v>
      </c>
      <c r="CH46" s="19">
        <v>0</v>
      </c>
      <c r="CI46" s="19">
        <f t="shared" si="40"/>
        <v>0</v>
      </c>
      <c r="CJ46" s="19">
        <v>0</v>
      </c>
      <c r="CK46" s="19">
        <v>1000</v>
      </c>
      <c r="CL46" s="19">
        <f t="shared" si="45"/>
        <v>700</v>
      </c>
      <c r="CM46" s="19">
        <v>998</v>
      </c>
      <c r="CN46" s="19">
        <v>6870</v>
      </c>
      <c r="CO46" s="19">
        <f t="shared" si="36"/>
        <v>4809</v>
      </c>
      <c r="CP46" s="19">
        <v>4364</v>
      </c>
      <c r="CQ46" s="19">
        <v>2810</v>
      </c>
      <c r="CR46" s="19">
        <v>1700</v>
      </c>
      <c r="CS46" s="19">
        <v>1481.1</v>
      </c>
      <c r="CT46" s="19">
        <v>1000</v>
      </c>
      <c r="CU46" s="19">
        <f t="shared" si="41"/>
        <v>700</v>
      </c>
      <c r="CV46" s="19">
        <v>875.83399999999995</v>
      </c>
      <c r="CW46" s="19">
        <v>0</v>
      </c>
      <c r="CX46" s="19">
        <v>0</v>
      </c>
      <c r="CY46" s="19">
        <v>200</v>
      </c>
      <c r="CZ46" s="19">
        <v>0</v>
      </c>
      <c r="DA46" s="19">
        <v>0</v>
      </c>
      <c r="DB46" s="19">
        <v>0</v>
      </c>
      <c r="DC46" s="19">
        <v>200</v>
      </c>
      <c r="DD46" s="19">
        <v>140.00000000000003</v>
      </c>
      <c r="DE46" s="19">
        <v>90</v>
      </c>
      <c r="DF46" s="19">
        <v>0</v>
      </c>
      <c r="DG46" s="19">
        <f t="shared" si="10"/>
        <v>54044.800000000003</v>
      </c>
      <c r="DH46" s="19">
        <f t="shared" si="11"/>
        <v>36786.6</v>
      </c>
      <c r="DI46" s="19">
        <f t="shared" si="12"/>
        <v>38601.411999999997</v>
      </c>
      <c r="DJ46" s="19">
        <v>0</v>
      </c>
      <c r="DK46" s="19">
        <v>0</v>
      </c>
      <c r="DL46" s="19">
        <v>0</v>
      </c>
      <c r="DM46" s="19">
        <v>0</v>
      </c>
      <c r="DN46" s="19">
        <v>0</v>
      </c>
      <c r="DO46" s="19">
        <v>0</v>
      </c>
      <c r="DP46" s="19">
        <v>0</v>
      </c>
      <c r="DQ46" s="19">
        <v>0</v>
      </c>
      <c r="DR46" s="19">
        <v>0</v>
      </c>
      <c r="DS46" s="19">
        <v>0</v>
      </c>
      <c r="DT46" s="19">
        <v>0</v>
      </c>
      <c r="DU46" s="19">
        <v>0</v>
      </c>
      <c r="DV46" s="19">
        <v>0</v>
      </c>
      <c r="DW46" s="19">
        <v>0</v>
      </c>
      <c r="DX46" s="19">
        <v>0</v>
      </c>
      <c r="DY46" s="19">
        <v>0</v>
      </c>
      <c r="DZ46" s="19">
        <v>0</v>
      </c>
      <c r="EA46" s="19">
        <v>0</v>
      </c>
      <c r="EB46" s="19">
        <v>0</v>
      </c>
      <c r="EC46" s="19">
        <f t="shared" si="57"/>
        <v>0</v>
      </c>
      <c r="ED46" s="19">
        <f t="shared" si="57"/>
        <v>0</v>
      </c>
      <c r="EE46" s="19">
        <f t="shared" si="14"/>
        <v>0</v>
      </c>
      <c r="EH46" s="20"/>
      <c r="EJ46" s="20"/>
      <c r="EK46" s="20"/>
      <c r="EM46" s="20"/>
    </row>
    <row r="47" spans="1:143" s="21" customFormat="1" ht="22.5" customHeight="1" x14ac:dyDescent="0.2">
      <c r="A47" s="18">
        <v>38</v>
      </c>
      <c r="B47" s="22" t="s">
        <v>81</v>
      </c>
      <c r="C47" s="19">
        <v>98.405799999999999</v>
      </c>
      <c r="D47" s="19">
        <v>9445.7734999999993</v>
      </c>
      <c r="E47" s="19">
        <f t="shared" si="15"/>
        <v>309294.90000000002</v>
      </c>
      <c r="F47" s="19">
        <f t="shared" si="16"/>
        <v>223937.17499999999</v>
      </c>
      <c r="G47" s="19">
        <f t="shared" si="53"/>
        <v>238572.77800000002</v>
      </c>
      <c r="H47" s="19">
        <f t="shared" si="17"/>
        <v>106.53558436646351</v>
      </c>
      <c r="I47" s="19">
        <f t="shared" si="1"/>
        <v>77.134404091370399</v>
      </c>
      <c r="J47" s="19">
        <f t="shared" si="2"/>
        <v>101272</v>
      </c>
      <c r="K47" s="19">
        <f t="shared" si="3"/>
        <v>67920</v>
      </c>
      <c r="L47" s="19">
        <f t="shared" si="4"/>
        <v>82943.178000000014</v>
      </c>
      <c r="M47" s="19">
        <f t="shared" si="18"/>
        <v>122.1189310954064</v>
      </c>
      <c r="N47" s="19">
        <f t="shared" si="19"/>
        <v>81.901392290070319</v>
      </c>
      <c r="O47" s="19">
        <f t="shared" si="54"/>
        <v>40500</v>
      </c>
      <c r="P47" s="19">
        <f t="shared" si="21"/>
        <v>27500</v>
      </c>
      <c r="Q47" s="19">
        <f t="shared" si="22"/>
        <v>34482.176999999996</v>
      </c>
      <c r="R47" s="19">
        <f t="shared" si="5"/>
        <v>125.38973454545453</v>
      </c>
      <c r="S47" s="19">
        <f t="shared" si="6"/>
        <v>85.14117777777777</v>
      </c>
      <c r="T47" s="19">
        <v>7500</v>
      </c>
      <c r="U47" s="19">
        <f t="shared" si="49"/>
        <v>5250</v>
      </c>
      <c r="V47" s="19">
        <v>9432.4500000000007</v>
      </c>
      <c r="W47" s="19">
        <f t="shared" si="23"/>
        <v>179.6657142857143</v>
      </c>
      <c r="X47" s="19">
        <f t="shared" si="24"/>
        <v>125.76600000000001</v>
      </c>
      <c r="Y47" s="19">
        <v>2500</v>
      </c>
      <c r="Z47" s="19">
        <v>1350</v>
      </c>
      <c r="AA47" s="19">
        <v>3979.9731999999999</v>
      </c>
      <c r="AB47" s="19">
        <f t="shared" si="25"/>
        <v>294.81282962962962</v>
      </c>
      <c r="AC47" s="19">
        <f t="shared" si="26"/>
        <v>159.198928</v>
      </c>
      <c r="AD47" s="19">
        <v>33000</v>
      </c>
      <c r="AE47" s="19">
        <v>22250</v>
      </c>
      <c r="AF47" s="19">
        <v>25049.726999999999</v>
      </c>
      <c r="AG47" s="19">
        <f t="shared" si="27"/>
        <v>112.58304269662919</v>
      </c>
      <c r="AH47" s="19">
        <f t="shared" si="28"/>
        <v>75.908263636363642</v>
      </c>
      <c r="AI47" s="19">
        <v>3272</v>
      </c>
      <c r="AJ47" s="19">
        <v>1200</v>
      </c>
      <c r="AK47" s="19">
        <v>2809.66</v>
      </c>
      <c r="AL47" s="19">
        <f t="shared" si="29"/>
        <v>234.13833333333335</v>
      </c>
      <c r="AM47" s="19">
        <f t="shared" si="30"/>
        <v>85.869804400977984</v>
      </c>
      <c r="AN47" s="19">
        <v>3000</v>
      </c>
      <c r="AO47" s="19">
        <v>2060</v>
      </c>
      <c r="AP47" s="19">
        <v>3651.9</v>
      </c>
      <c r="AQ47" s="19">
        <f t="shared" si="46"/>
        <v>177.27669902912621</v>
      </c>
      <c r="AR47" s="19">
        <f t="shared" si="47"/>
        <v>121.73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203355.4</v>
      </c>
      <c r="AZ47" s="19">
        <v>152516.54999999999</v>
      </c>
      <c r="BA47" s="19">
        <v>152516.6</v>
      </c>
      <c r="BB47" s="19">
        <v>0</v>
      </c>
      <c r="BC47" s="19">
        <v>0</v>
      </c>
      <c r="BD47" s="19">
        <v>0</v>
      </c>
      <c r="BE47" s="19">
        <v>4667.5</v>
      </c>
      <c r="BF47" s="19">
        <f t="shared" si="31"/>
        <v>3500.625</v>
      </c>
      <c r="BG47" s="19">
        <v>3113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f t="shared" si="55"/>
        <v>2000</v>
      </c>
      <c r="BO47" s="19">
        <f t="shared" si="55"/>
        <v>810</v>
      </c>
      <c r="BP47" s="19">
        <f t="shared" si="56"/>
        <v>1498.0627999999999</v>
      </c>
      <c r="BQ47" s="19">
        <f t="shared" si="8"/>
        <v>184.94602469135802</v>
      </c>
      <c r="BR47" s="19">
        <f t="shared" si="9"/>
        <v>74.903140000000008</v>
      </c>
      <c r="BS47" s="19">
        <v>2000</v>
      </c>
      <c r="BT47" s="19">
        <v>810</v>
      </c>
      <c r="BU47" s="19">
        <v>1498.0627999999999</v>
      </c>
      <c r="BV47" s="19">
        <v>0</v>
      </c>
      <c r="BW47" s="19">
        <f t="shared" si="44"/>
        <v>0</v>
      </c>
      <c r="BX47" s="19">
        <v>0</v>
      </c>
      <c r="BY47" s="19">
        <v>0</v>
      </c>
      <c r="BZ47" s="19">
        <f t="shared" si="34"/>
        <v>0</v>
      </c>
      <c r="CA47" s="19">
        <v>0</v>
      </c>
      <c r="CB47" s="19">
        <v>0</v>
      </c>
      <c r="CC47" s="19">
        <f t="shared" si="48"/>
        <v>0</v>
      </c>
      <c r="CD47" s="19">
        <v>0</v>
      </c>
      <c r="CE47" s="19">
        <v>0</v>
      </c>
      <c r="CF47" s="19">
        <v>0</v>
      </c>
      <c r="CG47" s="19">
        <v>0</v>
      </c>
      <c r="CH47" s="19">
        <v>0</v>
      </c>
      <c r="CI47" s="19">
        <f t="shared" si="40"/>
        <v>0</v>
      </c>
      <c r="CJ47" s="19">
        <v>0</v>
      </c>
      <c r="CK47" s="19">
        <v>0</v>
      </c>
      <c r="CL47" s="19">
        <f t="shared" si="45"/>
        <v>0</v>
      </c>
      <c r="CM47" s="19">
        <v>0</v>
      </c>
      <c r="CN47" s="19">
        <v>49900</v>
      </c>
      <c r="CO47" s="19">
        <f t="shared" si="36"/>
        <v>34930</v>
      </c>
      <c r="CP47" s="19">
        <v>36489.815000000002</v>
      </c>
      <c r="CQ47" s="19">
        <v>22560</v>
      </c>
      <c r="CR47" s="19">
        <v>15300</v>
      </c>
      <c r="CS47" s="19">
        <v>15186.07</v>
      </c>
      <c r="CT47" s="19">
        <v>0</v>
      </c>
      <c r="CU47" s="19">
        <f t="shared" si="41"/>
        <v>0</v>
      </c>
      <c r="CV47" s="19">
        <v>0</v>
      </c>
      <c r="CW47" s="19">
        <v>0</v>
      </c>
      <c r="CX47" s="19">
        <v>0</v>
      </c>
      <c r="CY47" s="19">
        <v>0</v>
      </c>
      <c r="CZ47" s="19">
        <v>0</v>
      </c>
      <c r="DA47" s="19">
        <v>0</v>
      </c>
      <c r="DB47" s="19">
        <v>0</v>
      </c>
      <c r="DC47" s="19">
        <v>100</v>
      </c>
      <c r="DD47" s="19">
        <v>70.000000000000014</v>
      </c>
      <c r="DE47" s="19">
        <v>31.59</v>
      </c>
      <c r="DF47" s="19">
        <v>0</v>
      </c>
      <c r="DG47" s="19">
        <f t="shared" si="10"/>
        <v>309294.90000000002</v>
      </c>
      <c r="DH47" s="19">
        <f t="shared" si="11"/>
        <v>223937.17499999999</v>
      </c>
      <c r="DI47" s="19">
        <f t="shared" si="12"/>
        <v>238572.77800000002</v>
      </c>
      <c r="DJ47" s="19">
        <v>0</v>
      </c>
      <c r="DK47" s="19">
        <v>0</v>
      </c>
      <c r="DL47" s="19">
        <v>0</v>
      </c>
      <c r="DM47" s="19">
        <v>0</v>
      </c>
      <c r="DN47" s="19">
        <v>0</v>
      </c>
      <c r="DO47" s="19">
        <v>0</v>
      </c>
      <c r="DP47" s="19">
        <v>0</v>
      </c>
      <c r="DQ47" s="19">
        <v>0</v>
      </c>
      <c r="DR47" s="19">
        <v>0</v>
      </c>
      <c r="DS47" s="19">
        <v>0</v>
      </c>
      <c r="DT47" s="19">
        <v>0</v>
      </c>
      <c r="DU47" s="19">
        <v>0</v>
      </c>
      <c r="DV47" s="19">
        <v>0</v>
      </c>
      <c r="DW47" s="19">
        <v>0</v>
      </c>
      <c r="DX47" s="19">
        <v>0</v>
      </c>
      <c r="DY47" s="19">
        <v>20000</v>
      </c>
      <c r="DZ47" s="19">
        <v>7000.0000000000009</v>
      </c>
      <c r="EA47" s="19">
        <v>20000</v>
      </c>
      <c r="EB47" s="19">
        <v>0</v>
      </c>
      <c r="EC47" s="19">
        <f t="shared" si="57"/>
        <v>20000</v>
      </c>
      <c r="ED47" s="19">
        <f t="shared" si="57"/>
        <v>7000.0000000000009</v>
      </c>
      <c r="EE47" s="19">
        <f t="shared" si="14"/>
        <v>20000</v>
      </c>
      <c r="EH47" s="20"/>
      <c r="EJ47" s="20"/>
      <c r="EK47" s="20"/>
      <c r="EM47" s="20"/>
    </row>
    <row r="48" spans="1:143" s="21" customFormat="1" ht="22.5" customHeight="1" x14ac:dyDescent="0.2">
      <c r="A48" s="18">
        <v>39</v>
      </c>
      <c r="B48" s="22" t="s">
        <v>82</v>
      </c>
      <c r="C48" s="19">
        <v>1899.8316</v>
      </c>
      <c r="D48" s="19">
        <v>17451.5887</v>
      </c>
      <c r="E48" s="19">
        <f t="shared" si="15"/>
        <v>150781.20000000001</v>
      </c>
      <c r="F48" s="19">
        <f t="shared" si="16"/>
        <v>109807.52000000002</v>
      </c>
      <c r="G48" s="19">
        <f t="shared" si="53"/>
        <v>107354.9216</v>
      </c>
      <c r="H48" s="19">
        <f t="shared" si="17"/>
        <v>97.766456796401542</v>
      </c>
      <c r="I48" s="19">
        <f t="shared" si="1"/>
        <v>71.199142598679416</v>
      </c>
      <c r="J48" s="19">
        <f t="shared" si="2"/>
        <v>65567.600000000006</v>
      </c>
      <c r="K48" s="19">
        <f t="shared" si="3"/>
        <v>45897.32</v>
      </c>
      <c r="L48" s="19">
        <f t="shared" si="4"/>
        <v>43444.721599999997</v>
      </c>
      <c r="M48" s="19">
        <f t="shared" si="18"/>
        <v>94.65633636125159</v>
      </c>
      <c r="N48" s="19">
        <f t="shared" si="19"/>
        <v>66.259435452876104</v>
      </c>
      <c r="O48" s="19">
        <f t="shared" si="54"/>
        <v>26071.3</v>
      </c>
      <c r="P48" s="19">
        <f t="shared" si="21"/>
        <v>18249.910000000003</v>
      </c>
      <c r="Q48" s="19">
        <f t="shared" si="22"/>
        <v>21350.537</v>
      </c>
      <c r="R48" s="19">
        <f t="shared" si="5"/>
        <v>116.98982077171884</v>
      </c>
      <c r="S48" s="19">
        <f t="shared" si="6"/>
        <v>81.892874540203223</v>
      </c>
      <c r="T48" s="19">
        <v>10543.5</v>
      </c>
      <c r="U48" s="19">
        <f t="shared" si="49"/>
        <v>7380.4500000000007</v>
      </c>
      <c r="V48" s="19">
        <v>5574.4089999999997</v>
      </c>
      <c r="W48" s="19">
        <f t="shared" si="23"/>
        <v>75.529391839250977</v>
      </c>
      <c r="X48" s="19">
        <f t="shared" si="24"/>
        <v>52.870574287475691</v>
      </c>
      <c r="Y48" s="19">
        <v>9615.7000000000007</v>
      </c>
      <c r="Z48" s="19">
        <f>Y48/12*8.4</f>
        <v>6730.9900000000007</v>
      </c>
      <c r="AA48" s="19">
        <v>4286.402</v>
      </c>
      <c r="AB48" s="19">
        <f t="shared" si="25"/>
        <v>63.681598100725147</v>
      </c>
      <c r="AC48" s="19">
        <f t="shared" si="26"/>
        <v>44.577118670507602</v>
      </c>
      <c r="AD48" s="19">
        <v>15527.8</v>
      </c>
      <c r="AE48" s="19">
        <f t="shared" si="43"/>
        <v>10869.460000000001</v>
      </c>
      <c r="AF48" s="19">
        <v>15776.128000000001</v>
      </c>
      <c r="AG48" s="19">
        <f t="shared" si="27"/>
        <v>145.1417825724553</v>
      </c>
      <c r="AH48" s="19">
        <f t="shared" si="28"/>
        <v>101.59924780071871</v>
      </c>
      <c r="AI48" s="19">
        <v>3746.3</v>
      </c>
      <c r="AJ48" s="19">
        <f>AI48/12*8.4</f>
        <v>2622.41</v>
      </c>
      <c r="AK48" s="19">
        <v>3998.625</v>
      </c>
      <c r="AL48" s="19">
        <f t="shared" si="29"/>
        <v>152.47901739239859</v>
      </c>
      <c r="AM48" s="19">
        <f t="shared" si="30"/>
        <v>106.73531217467902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85213.6</v>
      </c>
      <c r="AZ48" s="19">
        <v>63910.200000000004</v>
      </c>
      <c r="BA48" s="19">
        <v>63910.2</v>
      </c>
      <c r="BB48" s="19">
        <v>0</v>
      </c>
      <c r="BC48" s="19">
        <v>0</v>
      </c>
      <c r="BD48" s="19">
        <v>0</v>
      </c>
      <c r="BE48" s="19">
        <v>0</v>
      </c>
      <c r="BF48" s="19">
        <f t="shared" si="31"/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9">
        <v>0</v>
      </c>
      <c r="BM48" s="19">
        <v>0</v>
      </c>
      <c r="BN48" s="19">
        <f t="shared" si="55"/>
        <v>2162.8000000000002</v>
      </c>
      <c r="BO48" s="19">
        <f t="shared" si="55"/>
        <v>1513.9600000000003</v>
      </c>
      <c r="BP48" s="19">
        <f t="shared" si="56"/>
        <v>1278.6579999999999</v>
      </c>
      <c r="BQ48" s="19">
        <f t="shared" si="8"/>
        <v>84.457845649818992</v>
      </c>
      <c r="BR48" s="19">
        <f t="shared" si="9"/>
        <v>59.120491954873302</v>
      </c>
      <c r="BS48" s="19">
        <v>2162.8000000000002</v>
      </c>
      <c r="BT48" s="19">
        <f t="shared" si="39"/>
        <v>1513.9600000000003</v>
      </c>
      <c r="BU48" s="19">
        <v>1278.6579999999999</v>
      </c>
      <c r="BV48" s="19">
        <v>0</v>
      </c>
      <c r="BW48" s="19">
        <f t="shared" si="44"/>
        <v>0</v>
      </c>
      <c r="BX48" s="19">
        <v>0</v>
      </c>
      <c r="BY48" s="19">
        <v>0</v>
      </c>
      <c r="BZ48" s="19">
        <f t="shared" si="34"/>
        <v>0</v>
      </c>
      <c r="CA48" s="19">
        <v>0</v>
      </c>
      <c r="CB48" s="19">
        <v>0</v>
      </c>
      <c r="CC48" s="19">
        <f t="shared" si="48"/>
        <v>0</v>
      </c>
      <c r="CD48" s="19">
        <v>0</v>
      </c>
      <c r="CE48" s="19">
        <v>0</v>
      </c>
      <c r="CF48" s="19">
        <v>0</v>
      </c>
      <c r="CG48" s="19">
        <v>0</v>
      </c>
      <c r="CH48" s="19">
        <v>0</v>
      </c>
      <c r="CI48" s="19">
        <f t="shared" si="40"/>
        <v>0</v>
      </c>
      <c r="CJ48" s="19">
        <v>0</v>
      </c>
      <c r="CK48" s="19">
        <v>0</v>
      </c>
      <c r="CL48" s="19">
        <f t="shared" si="45"/>
        <v>0</v>
      </c>
      <c r="CM48" s="19">
        <v>0</v>
      </c>
      <c r="CN48" s="19">
        <v>15971.5</v>
      </c>
      <c r="CO48" s="19">
        <f t="shared" si="36"/>
        <v>11180.05</v>
      </c>
      <c r="CP48" s="19">
        <v>8110.16</v>
      </c>
      <c r="CQ48" s="19">
        <v>6676.5</v>
      </c>
      <c r="CR48" s="19">
        <f>CQ48/12*8.4</f>
        <v>4673.55</v>
      </c>
      <c r="CS48" s="19">
        <v>2549.0300000000002</v>
      </c>
      <c r="CT48" s="19">
        <v>0</v>
      </c>
      <c r="CU48" s="19">
        <f t="shared" si="41"/>
        <v>0</v>
      </c>
      <c r="CV48" s="19">
        <v>0</v>
      </c>
      <c r="CW48" s="19">
        <v>0</v>
      </c>
      <c r="CX48" s="19">
        <v>0</v>
      </c>
      <c r="CY48" s="19">
        <v>0</v>
      </c>
      <c r="CZ48" s="19">
        <v>0</v>
      </c>
      <c r="DA48" s="19">
        <v>0</v>
      </c>
      <c r="DB48" s="19">
        <v>0</v>
      </c>
      <c r="DC48" s="19">
        <v>8000</v>
      </c>
      <c r="DD48" s="19">
        <v>5600</v>
      </c>
      <c r="DE48" s="19">
        <v>4420.3396000000002</v>
      </c>
      <c r="DF48" s="19">
        <v>0</v>
      </c>
      <c r="DG48" s="19">
        <f t="shared" si="10"/>
        <v>150781.20000000001</v>
      </c>
      <c r="DH48" s="19">
        <f t="shared" si="11"/>
        <v>109807.52000000002</v>
      </c>
      <c r="DI48" s="19">
        <f t="shared" si="12"/>
        <v>107354.9216</v>
      </c>
      <c r="DJ48" s="19">
        <v>0</v>
      </c>
      <c r="DK48" s="19">
        <v>0</v>
      </c>
      <c r="DL48" s="19">
        <v>0</v>
      </c>
      <c r="DM48" s="19">
        <v>0</v>
      </c>
      <c r="DN48" s="19">
        <v>0</v>
      </c>
      <c r="DO48" s="19">
        <v>0</v>
      </c>
      <c r="DP48" s="19">
        <v>0</v>
      </c>
      <c r="DQ48" s="19">
        <v>0</v>
      </c>
      <c r="DR48" s="19">
        <v>0</v>
      </c>
      <c r="DS48" s="19">
        <v>0</v>
      </c>
      <c r="DT48" s="19">
        <v>0</v>
      </c>
      <c r="DU48" s="19">
        <v>0</v>
      </c>
      <c r="DV48" s="19">
        <v>0</v>
      </c>
      <c r="DW48" s="19">
        <v>0</v>
      </c>
      <c r="DX48" s="19">
        <v>0</v>
      </c>
      <c r="DY48" s="19">
        <v>0</v>
      </c>
      <c r="DZ48" s="19">
        <v>0</v>
      </c>
      <c r="EA48" s="19">
        <v>0</v>
      </c>
      <c r="EB48" s="19">
        <v>0</v>
      </c>
      <c r="EC48" s="19">
        <f t="shared" si="57"/>
        <v>0</v>
      </c>
      <c r="ED48" s="19">
        <f t="shared" si="57"/>
        <v>0</v>
      </c>
      <c r="EE48" s="19">
        <f t="shared" si="14"/>
        <v>0</v>
      </c>
      <c r="EH48" s="20"/>
      <c r="EJ48" s="20"/>
      <c r="EK48" s="20"/>
      <c r="EM48" s="20"/>
    </row>
    <row r="49" spans="1:143" s="21" customFormat="1" ht="22.5" customHeight="1" x14ac:dyDescent="0.2">
      <c r="A49" s="18">
        <v>40</v>
      </c>
      <c r="B49" s="22" t="s">
        <v>83</v>
      </c>
      <c r="C49" s="19">
        <v>3632.1401999999998</v>
      </c>
      <c r="D49" s="19">
        <v>13915.6664</v>
      </c>
      <c r="E49" s="19">
        <f t="shared" si="15"/>
        <v>131299.5</v>
      </c>
      <c r="F49" s="19">
        <f t="shared" si="16"/>
        <v>92148.225000000006</v>
      </c>
      <c r="G49" s="19">
        <f t="shared" si="53"/>
        <v>88530.988299999997</v>
      </c>
      <c r="H49" s="19">
        <f t="shared" si="17"/>
        <v>96.074545440240428</v>
      </c>
      <c r="I49" s="19">
        <f t="shared" si="1"/>
        <v>67.42675204399103</v>
      </c>
      <c r="J49" s="19">
        <f t="shared" si="2"/>
        <v>51258</v>
      </c>
      <c r="K49" s="19">
        <f t="shared" si="3"/>
        <v>32152.1</v>
      </c>
      <c r="L49" s="19">
        <f t="shared" si="4"/>
        <v>29338.488300000005</v>
      </c>
      <c r="M49" s="19">
        <f t="shared" si="18"/>
        <v>91.24905775983531</v>
      </c>
      <c r="N49" s="19">
        <f t="shared" si="19"/>
        <v>57.23689628935972</v>
      </c>
      <c r="O49" s="19">
        <f t="shared" si="54"/>
        <v>13600</v>
      </c>
      <c r="P49" s="19">
        <f t="shared" si="21"/>
        <v>7310</v>
      </c>
      <c r="Q49" s="19">
        <f t="shared" si="22"/>
        <v>9223.9880000000012</v>
      </c>
      <c r="R49" s="19">
        <f t="shared" si="5"/>
        <v>126.18314637482901</v>
      </c>
      <c r="S49" s="19">
        <f t="shared" si="6"/>
        <v>67.823441176470595</v>
      </c>
      <c r="T49" s="19">
        <v>2600</v>
      </c>
      <c r="U49" s="19">
        <f t="shared" si="49"/>
        <v>1820</v>
      </c>
      <c r="V49" s="19">
        <v>1808.348</v>
      </c>
      <c r="W49" s="19">
        <f t="shared" si="23"/>
        <v>99.35978021978022</v>
      </c>
      <c r="X49" s="19">
        <f t="shared" si="24"/>
        <v>69.551846153846157</v>
      </c>
      <c r="Y49" s="19">
        <v>7250</v>
      </c>
      <c r="Z49" s="19">
        <v>3750</v>
      </c>
      <c r="AA49" s="19">
        <v>2519.6223</v>
      </c>
      <c r="AB49" s="19">
        <f t="shared" si="25"/>
        <v>67.189927999999995</v>
      </c>
      <c r="AC49" s="19">
        <f t="shared" si="26"/>
        <v>34.75341103448276</v>
      </c>
      <c r="AD49" s="19">
        <v>11000</v>
      </c>
      <c r="AE49" s="19">
        <v>5490</v>
      </c>
      <c r="AF49" s="19">
        <v>7415.64</v>
      </c>
      <c r="AG49" s="19">
        <f t="shared" si="27"/>
        <v>135.07540983606557</v>
      </c>
      <c r="AH49" s="19">
        <f t="shared" si="28"/>
        <v>67.414909090909092</v>
      </c>
      <c r="AI49" s="19">
        <v>1015</v>
      </c>
      <c r="AJ49" s="19">
        <v>817</v>
      </c>
      <c r="AK49" s="19">
        <v>1138.5999999999999</v>
      </c>
      <c r="AL49" s="19">
        <f t="shared" si="29"/>
        <v>139.36352509179926</v>
      </c>
      <c r="AM49" s="19">
        <f t="shared" si="30"/>
        <v>112.17733990147782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74207.199999999997</v>
      </c>
      <c r="AZ49" s="19">
        <v>55655.4</v>
      </c>
      <c r="BA49" s="19">
        <v>55655.4</v>
      </c>
      <c r="BB49" s="19">
        <v>0</v>
      </c>
      <c r="BC49" s="19">
        <v>0</v>
      </c>
      <c r="BD49" s="19">
        <v>0</v>
      </c>
      <c r="BE49" s="19">
        <v>5134.3</v>
      </c>
      <c r="BF49" s="19">
        <f t="shared" si="31"/>
        <v>3850.7250000000004</v>
      </c>
      <c r="BG49" s="19">
        <v>3425.1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f t="shared" si="55"/>
        <v>3500</v>
      </c>
      <c r="BO49" s="19">
        <f t="shared" si="55"/>
        <v>2150</v>
      </c>
      <c r="BP49" s="19">
        <f t="shared" si="56"/>
        <v>2233.154</v>
      </c>
      <c r="BQ49" s="19">
        <f t="shared" si="8"/>
        <v>103.86762790697675</v>
      </c>
      <c r="BR49" s="19">
        <f t="shared" si="9"/>
        <v>63.804399999999994</v>
      </c>
      <c r="BS49" s="19">
        <v>3500</v>
      </c>
      <c r="BT49" s="19">
        <v>2150</v>
      </c>
      <c r="BU49" s="19">
        <v>2233.154</v>
      </c>
      <c r="BV49" s="19">
        <v>0</v>
      </c>
      <c r="BW49" s="19">
        <f t="shared" si="44"/>
        <v>0</v>
      </c>
      <c r="BX49" s="19">
        <v>0</v>
      </c>
      <c r="BY49" s="19">
        <v>0</v>
      </c>
      <c r="BZ49" s="19">
        <f t="shared" si="34"/>
        <v>0</v>
      </c>
      <c r="CA49" s="19">
        <v>0</v>
      </c>
      <c r="CB49" s="19">
        <v>0</v>
      </c>
      <c r="CC49" s="19">
        <f t="shared" si="48"/>
        <v>0</v>
      </c>
      <c r="CD49" s="19">
        <v>0</v>
      </c>
      <c r="CE49" s="19">
        <v>0</v>
      </c>
      <c r="CF49" s="19">
        <v>0</v>
      </c>
      <c r="CG49" s="19">
        <v>0</v>
      </c>
      <c r="CH49" s="19">
        <v>0</v>
      </c>
      <c r="CI49" s="19">
        <f t="shared" si="40"/>
        <v>0</v>
      </c>
      <c r="CJ49" s="19">
        <v>0</v>
      </c>
      <c r="CK49" s="19">
        <v>0</v>
      </c>
      <c r="CL49" s="19">
        <f t="shared" si="45"/>
        <v>0</v>
      </c>
      <c r="CM49" s="19">
        <v>0</v>
      </c>
      <c r="CN49" s="19">
        <v>11000</v>
      </c>
      <c r="CO49" s="19">
        <f t="shared" si="36"/>
        <v>7700</v>
      </c>
      <c r="CP49" s="19">
        <v>7327.58</v>
      </c>
      <c r="CQ49" s="19">
        <v>2500</v>
      </c>
      <c r="CR49" s="19">
        <v>1300</v>
      </c>
      <c r="CS49" s="19">
        <v>715</v>
      </c>
      <c r="CT49" s="19">
        <v>10000</v>
      </c>
      <c r="CU49" s="19">
        <f t="shared" si="41"/>
        <v>7000.0000000000009</v>
      </c>
      <c r="CV49" s="19">
        <v>6799.5439999999999</v>
      </c>
      <c r="CW49" s="19">
        <v>0</v>
      </c>
      <c r="CX49" s="19">
        <v>0</v>
      </c>
      <c r="CY49" s="19">
        <v>0</v>
      </c>
      <c r="CZ49" s="19">
        <v>700</v>
      </c>
      <c r="DA49" s="19">
        <f>CZ49/12*8.4</f>
        <v>490.00000000000006</v>
      </c>
      <c r="DB49" s="19">
        <v>0</v>
      </c>
      <c r="DC49" s="19">
        <v>4893</v>
      </c>
      <c r="DD49" s="19">
        <v>3425.1000000000004</v>
      </c>
      <c r="DE49" s="19">
        <v>96</v>
      </c>
      <c r="DF49" s="19">
        <v>0</v>
      </c>
      <c r="DG49" s="19">
        <f t="shared" si="10"/>
        <v>131299.5</v>
      </c>
      <c r="DH49" s="19">
        <f t="shared" si="11"/>
        <v>92148.225000000006</v>
      </c>
      <c r="DI49" s="19">
        <f t="shared" si="12"/>
        <v>88418.988299999997</v>
      </c>
      <c r="DJ49" s="19">
        <v>0</v>
      </c>
      <c r="DK49" s="19">
        <v>0</v>
      </c>
      <c r="DL49" s="19">
        <v>0</v>
      </c>
      <c r="DM49" s="19">
        <v>0</v>
      </c>
      <c r="DN49" s="19">
        <v>0</v>
      </c>
      <c r="DO49" s="19">
        <v>0</v>
      </c>
      <c r="DP49" s="19">
        <v>0</v>
      </c>
      <c r="DQ49" s="19">
        <v>0</v>
      </c>
      <c r="DR49" s="19">
        <v>0</v>
      </c>
      <c r="DS49" s="19">
        <v>0</v>
      </c>
      <c r="DT49" s="19">
        <v>0</v>
      </c>
      <c r="DU49" s="19">
        <v>112</v>
      </c>
      <c r="DV49" s="19">
        <v>0</v>
      </c>
      <c r="DW49" s="19">
        <v>0</v>
      </c>
      <c r="DX49" s="19">
        <v>0</v>
      </c>
      <c r="DY49" s="19">
        <v>0</v>
      </c>
      <c r="DZ49" s="19">
        <v>0</v>
      </c>
      <c r="EA49" s="19">
        <v>0</v>
      </c>
      <c r="EB49" s="19">
        <v>0</v>
      </c>
      <c r="EC49" s="19">
        <f t="shared" si="57"/>
        <v>0</v>
      </c>
      <c r="ED49" s="19">
        <f t="shared" si="57"/>
        <v>0</v>
      </c>
      <c r="EE49" s="19">
        <f t="shared" si="14"/>
        <v>112</v>
      </c>
      <c r="EH49" s="20"/>
      <c r="EJ49" s="20"/>
      <c r="EK49" s="20"/>
      <c r="EM49" s="20"/>
    </row>
    <row r="50" spans="1:143" s="21" customFormat="1" ht="22.5" customHeight="1" x14ac:dyDescent="0.2">
      <c r="A50" s="18">
        <v>41</v>
      </c>
      <c r="B50" s="22" t="s">
        <v>84</v>
      </c>
      <c r="C50" s="19">
        <v>2914.4450999999999</v>
      </c>
      <c r="D50" s="19">
        <v>1631.3786</v>
      </c>
      <c r="E50" s="19">
        <f t="shared" si="15"/>
        <v>183938.60000000003</v>
      </c>
      <c r="F50" s="19">
        <f t="shared" si="16"/>
        <v>134156.42499999999</v>
      </c>
      <c r="G50" s="19">
        <f t="shared" si="53"/>
        <v>127344.94099999999</v>
      </c>
      <c r="H50" s="19">
        <f t="shared" si="17"/>
        <v>94.922729940068095</v>
      </c>
      <c r="I50" s="19">
        <f t="shared" si="1"/>
        <v>69.232309585916155</v>
      </c>
      <c r="J50" s="19">
        <f t="shared" si="2"/>
        <v>75950.5</v>
      </c>
      <c r="K50" s="19">
        <f t="shared" si="3"/>
        <v>53165.35</v>
      </c>
      <c r="L50" s="19">
        <f t="shared" si="4"/>
        <v>46353.841</v>
      </c>
      <c r="M50" s="19">
        <f t="shared" si="18"/>
        <v>87.188067039904752</v>
      </c>
      <c r="N50" s="19">
        <f t="shared" si="19"/>
        <v>61.031646927933323</v>
      </c>
      <c r="O50" s="19">
        <f t="shared" si="54"/>
        <v>28808</v>
      </c>
      <c r="P50" s="19">
        <f t="shared" si="21"/>
        <v>20165.599999999999</v>
      </c>
      <c r="Q50" s="19">
        <f t="shared" si="21"/>
        <v>19788.226000000002</v>
      </c>
      <c r="R50" s="19">
        <f t="shared" si="5"/>
        <v>98.128624985123196</v>
      </c>
      <c r="S50" s="19">
        <f t="shared" si="6"/>
        <v>68.690037489586231</v>
      </c>
      <c r="T50" s="19">
        <v>12226</v>
      </c>
      <c r="U50" s="19">
        <f t="shared" si="49"/>
        <v>8558.2000000000007</v>
      </c>
      <c r="V50" s="19">
        <v>9964.3160000000007</v>
      </c>
      <c r="W50" s="19">
        <f t="shared" si="23"/>
        <v>116.43004370077821</v>
      </c>
      <c r="X50" s="19">
        <f t="shared" si="24"/>
        <v>81.501030590544744</v>
      </c>
      <c r="Y50" s="19">
        <v>5856.8</v>
      </c>
      <c r="Z50" s="19">
        <f>Y50/12*8.4</f>
        <v>4099.76</v>
      </c>
      <c r="AA50" s="19">
        <v>2678.732</v>
      </c>
      <c r="AB50" s="19">
        <f t="shared" si="25"/>
        <v>65.338751536675304</v>
      </c>
      <c r="AC50" s="19">
        <f t="shared" si="26"/>
        <v>45.73712607567272</v>
      </c>
      <c r="AD50" s="19">
        <v>16582</v>
      </c>
      <c r="AE50" s="19">
        <f t="shared" si="43"/>
        <v>11607.4</v>
      </c>
      <c r="AF50" s="19">
        <v>9823.91</v>
      </c>
      <c r="AG50" s="19">
        <f t="shared" si="27"/>
        <v>84.634888088633119</v>
      </c>
      <c r="AH50" s="19">
        <f t="shared" si="28"/>
        <v>59.24442166204318</v>
      </c>
      <c r="AI50" s="19">
        <v>4225</v>
      </c>
      <c r="AJ50" s="19">
        <f>AI50/12*8.4</f>
        <v>2957.5</v>
      </c>
      <c r="AK50" s="19">
        <v>4105.8599999999997</v>
      </c>
      <c r="AL50" s="19">
        <f t="shared" si="29"/>
        <v>138.82874049027893</v>
      </c>
      <c r="AM50" s="19">
        <f t="shared" si="30"/>
        <v>97.180118343195261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107988.1</v>
      </c>
      <c r="AZ50" s="19">
        <v>80991.074999999997</v>
      </c>
      <c r="BA50" s="19">
        <v>80991.100000000006</v>
      </c>
      <c r="BB50" s="19">
        <v>0</v>
      </c>
      <c r="BC50" s="19">
        <v>0</v>
      </c>
      <c r="BD50" s="19">
        <v>0</v>
      </c>
      <c r="BE50" s="19">
        <v>0</v>
      </c>
      <c r="BF50" s="19">
        <f t="shared" si="31"/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f t="shared" si="55"/>
        <v>542.1</v>
      </c>
      <c r="BO50" s="19">
        <f t="shared" si="55"/>
        <v>379.47</v>
      </c>
      <c r="BP50" s="19">
        <f t="shared" si="56"/>
        <v>243.8</v>
      </c>
      <c r="BQ50" s="19">
        <f t="shared" si="8"/>
        <v>64.247503096423969</v>
      </c>
      <c r="BR50" s="19">
        <f t="shared" si="9"/>
        <v>44.973252167496774</v>
      </c>
      <c r="BS50" s="19">
        <v>152.1</v>
      </c>
      <c r="BT50" s="19">
        <f t="shared" si="39"/>
        <v>106.47</v>
      </c>
      <c r="BU50" s="19">
        <v>16.3</v>
      </c>
      <c r="BV50" s="19">
        <v>0</v>
      </c>
      <c r="BW50" s="19">
        <f t="shared" si="44"/>
        <v>0</v>
      </c>
      <c r="BX50" s="19">
        <v>0</v>
      </c>
      <c r="BY50" s="19">
        <v>0</v>
      </c>
      <c r="BZ50" s="19">
        <f t="shared" si="34"/>
        <v>0</v>
      </c>
      <c r="CA50" s="19">
        <v>0</v>
      </c>
      <c r="CB50" s="19">
        <v>390</v>
      </c>
      <c r="CC50" s="19">
        <f t="shared" si="48"/>
        <v>273</v>
      </c>
      <c r="CD50" s="19">
        <v>227.5</v>
      </c>
      <c r="CE50" s="19">
        <v>0</v>
      </c>
      <c r="CF50" s="19">
        <v>0</v>
      </c>
      <c r="CG50" s="19">
        <v>0</v>
      </c>
      <c r="CH50" s="19">
        <v>0</v>
      </c>
      <c r="CI50" s="19">
        <f t="shared" si="40"/>
        <v>0</v>
      </c>
      <c r="CJ50" s="19">
        <v>0</v>
      </c>
      <c r="CK50" s="19">
        <v>0</v>
      </c>
      <c r="CL50" s="19">
        <f t="shared" si="45"/>
        <v>0</v>
      </c>
      <c r="CM50" s="19">
        <v>0</v>
      </c>
      <c r="CN50" s="19">
        <v>23653.5</v>
      </c>
      <c r="CO50" s="19">
        <f t="shared" si="36"/>
        <v>16557.45</v>
      </c>
      <c r="CP50" s="19">
        <v>14078.95</v>
      </c>
      <c r="CQ50" s="19">
        <v>4000</v>
      </c>
      <c r="CR50" s="19">
        <f>CQ50/12*8.4</f>
        <v>2800</v>
      </c>
      <c r="CS50" s="19">
        <v>2138.6</v>
      </c>
      <c r="CT50" s="19">
        <v>0</v>
      </c>
      <c r="CU50" s="19">
        <f t="shared" si="41"/>
        <v>0</v>
      </c>
      <c r="CV50" s="19">
        <v>0</v>
      </c>
      <c r="CW50" s="19">
        <v>0</v>
      </c>
      <c r="CX50" s="19">
        <v>0</v>
      </c>
      <c r="CY50" s="19">
        <v>0</v>
      </c>
      <c r="CZ50" s="19">
        <v>0</v>
      </c>
      <c r="DA50" s="19">
        <v>0</v>
      </c>
      <c r="DB50" s="19">
        <v>0</v>
      </c>
      <c r="DC50" s="19">
        <v>12865.1</v>
      </c>
      <c r="DD50" s="19">
        <v>9005.5700000000015</v>
      </c>
      <c r="DE50" s="19">
        <v>5458.2730000000001</v>
      </c>
      <c r="DF50" s="19">
        <v>0</v>
      </c>
      <c r="DG50" s="19">
        <f t="shared" si="10"/>
        <v>183938.60000000003</v>
      </c>
      <c r="DH50" s="19">
        <f t="shared" si="11"/>
        <v>134156.42499999999</v>
      </c>
      <c r="DI50" s="19">
        <f t="shared" si="12"/>
        <v>127344.94100000001</v>
      </c>
      <c r="DJ50" s="19">
        <v>0</v>
      </c>
      <c r="DK50" s="19">
        <v>0</v>
      </c>
      <c r="DL50" s="19">
        <v>0</v>
      </c>
      <c r="DM50" s="19">
        <v>0</v>
      </c>
      <c r="DN50" s="19">
        <v>0</v>
      </c>
      <c r="DO50" s="19">
        <v>0</v>
      </c>
      <c r="DP50" s="19">
        <v>0</v>
      </c>
      <c r="DQ50" s="19">
        <v>0</v>
      </c>
      <c r="DR50" s="19">
        <v>0</v>
      </c>
      <c r="DS50" s="19">
        <v>0</v>
      </c>
      <c r="DT50" s="19">
        <v>0</v>
      </c>
      <c r="DU50" s="19">
        <v>0</v>
      </c>
      <c r="DV50" s="19">
        <v>0</v>
      </c>
      <c r="DW50" s="19">
        <v>0</v>
      </c>
      <c r="DX50" s="19">
        <v>0</v>
      </c>
      <c r="DY50" s="19">
        <v>13000</v>
      </c>
      <c r="DZ50" s="19">
        <v>9100</v>
      </c>
      <c r="EA50" s="19">
        <v>13000</v>
      </c>
      <c r="EB50" s="19">
        <v>0</v>
      </c>
      <c r="EC50" s="19">
        <f t="shared" si="57"/>
        <v>13000</v>
      </c>
      <c r="ED50" s="19">
        <f t="shared" si="57"/>
        <v>9100</v>
      </c>
      <c r="EE50" s="19">
        <f t="shared" si="14"/>
        <v>13000</v>
      </c>
      <c r="EH50" s="20"/>
      <c r="EJ50" s="20"/>
      <c r="EK50" s="20"/>
      <c r="EM50" s="20"/>
    </row>
    <row r="51" spans="1:143" s="21" customFormat="1" ht="22.5" customHeight="1" x14ac:dyDescent="0.2">
      <c r="A51" s="18">
        <v>42</v>
      </c>
      <c r="B51" s="22" t="s">
        <v>85</v>
      </c>
      <c r="C51" s="19">
        <v>143.52789999999999</v>
      </c>
      <c r="D51" s="19">
        <v>87.880700000000004</v>
      </c>
      <c r="E51" s="19">
        <f t="shared" si="15"/>
        <v>17398.2</v>
      </c>
      <c r="F51" s="19">
        <f t="shared" si="16"/>
        <v>12162.674999999999</v>
      </c>
      <c r="G51" s="19">
        <f t="shared" si="53"/>
        <v>11787.7376</v>
      </c>
      <c r="H51" s="19">
        <f t="shared" si="17"/>
        <v>96.917311364481918</v>
      </c>
      <c r="I51" s="19">
        <f t="shared" si="1"/>
        <v>67.75262728328218</v>
      </c>
      <c r="J51" s="19">
        <f t="shared" si="2"/>
        <v>6609.1</v>
      </c>
      <c r="K51" s="19">
        <f t="shared" si="3"/>
        <v>4070.8500000000004</v>
      </c>
      <c r="L51" s="19">
        <f t="shared" si="4"/>
        <v>3695.9376000000002</v>
      </c>
      <c r="M51" s="19">
        <f t="shared" si="18"/>
        <v>90.790316518663175</v>
      </c>
      <c r="N51" s="19">
        <f t="shared" si="19"/>
        <v>55.921950038583169</v>
      </c>
      <c r="O51" s="19">
        <f t="shared" si="54"/>
        <v>2265</v>
      </c>
      <c r="P51" s="19">
        <f t="shared" si="21"/>
        <v>1300.05</v>
      </c>
      <c r="Q51" s="19">
        <f t="shared" si="21"/>
        <v>1461.3480000000002</v>
      </c>
      <c r="R51" s="19">
        <f t="shared" si="5"/>
        <v>112.40706126687436</v>
      </c>
      <c r="S51" s="19">
        <f t="shared" si="6"/>
        <v>64.518675496688743</v>
      </c>
      <c r="T51" s="19">
        <v>414.5</v>
      </c>
      <c r="U51" s="19">
        <f t="shared" si="49"/>
        <v>290.14999999999998</v>
      </c>
      <c r="V51" s="19">
        <v>66.957999999999998</v>
      </c>
      <c r="W51" s="19">
        <f t="shared" si="23"/>
        <v>23.077029122867483</v>
      </c>
      <c r="X51" s="19">
        <f t="shared" si="24"/>
        <v>16.153920386007236</v>
      </c>
      <c r="Y51" s="19">
        <v>2106</v>
      </c>
      <c r="Z51" s="19">
        <v>1200</v>
      </c>
      <c r="AA51" s="19">
        <v>920.22799999999995</v>
      </c>
      <c r="AB51" s="19">
        <f t="shared" si="25"/>
        <v>76.685666666666663</v>
      </c>
      <c r="AC51" s="19">
        <f t="shared" si="26"/>
        <v>43.695536562203223</v>
      </c>
      <c r="AD51" s="19">
        <v>1850.5</v>
      </c>
      <c r="AE51" s="19">
        <v>1009.9</v>
      </c>
      <c r="AF51" s="19">
        <v>1394.39</v>
      </c>
      <c r="AG51" s="19">
        <f t="shared" si="27"/>
        <v>138.0720863451827</v>
      </c>
      <c r="AH51" s="19">
        <f t="shared" si="28"/>
        <v>75.352067008916507</v>
      </c>
      <c r="AI51" s="19">
        <v>42</v>
      </c>
      <c r="AJ51" s="19">
        <v>40</v>
      </c>
      <c r="AK51" s="19">
        <v>24</v>
      </c>
      <c r="AL51" s="19">
        <f t="shared" si="29"/>
        <v>60</v>
      </c>
      <c r="AM51" s="19">
        <f t="shared" si="30"/>
        <v>57.142857142857139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10789.1</v>
      </c>
      <c r="AZ51" s="19">
        <v>8091.8250000000007</v>
      </c>
      <c r="BA51" s="19">
        <v>8091.8</v>
      </c>
      <c r="BB51" s="19">
        <v>0</v>
      </c>
      <c r="BC51" s="19">
        <v>0</v>
      </c>
      <c r="BD51" s="19">
        <v>0</v>
      </c>
      <c r="BE51" s="19">
        <v>0</v>
      </c>
      <c r="BF51" s="19">
        <f t="shared" si="31"/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f t="shared" si="55"/>
        <v>62.1</v>
      </c>
      <c r="BO51" s="19">
        <f t="shared" si="55"/>
        <v>37</v>
      </c>
      <c r="BP51" s="19">
        <f t="shared" si="56"/>
        <v>84.3</v>
      </c>
      <c r="BQ51" s="19">
        <f t="shared" si="8"/>
        <v>227.83783783783784</v>
      </c>
      <c r="BR51" s="19">
        <f t="shared" si="9"/>
        <v>135.7487922705314</v>
      </c>
      <c r="BS51" s="19">
        <v>62.1</v>
      </c>
      <c r="BT51" s="19">
        <v>37</v>
      </c>
      <c r="BU51" s="19">
        <v>84.3</v>
      </c>
      <c r="BV51" s="19">
        <v>0</v>
      </c>
      <c r="BW51" s="19">
        <f t="shared" si="44"/>
        <v>0</v>
      </c>
      <c r="BX51" s="19">
        <v>0</v>
      </c>
      <c r="BY51" s="19">
        <v>0</v>
      </c>
      <c r="BZ51" s="19">
        <f t="shared" si="34"/>
        <v>0</v>
      </c>
      <c r="CA51" s="19">
        <v>0</v>
      </c>
      <c r="CB51" s="19">
        <v>0</v>
      </c>
      <c r="CC51" s="19">
        <f t="shared" si="48"/>
        <v>0</v>
      </c>
      <c r="CD51" s="19">
        <v>0</v>
      </c>
      <c r="CE51" s="19">
        <v>0</v>
      </c>
      <c r="CF51" s="19">
        <v>0</v>
      </c>
      <c r="CG51" s="19">
        <v>0</v>
      </c>
      <c r="CH51" s="19">
        <v>0</v>
      </c>
      <c r="CI51" s="19">
        <f t="shared" si="40"/>
        <v>0</v>
      </c>
      <c r="CJ51" s="19">
        <v>0</v>
      </c>
      <c r="CK51" s="19">
        <v>0</v>
      </c>
      <c r="CL51" s="19">
        <f t="shared" si="45"/>
        <v>0</v>
      </c>
      <c r="CM51" s="19">
        <v>0</v>
      </c>
      <c r="CN51" s="19">
        <v>380</v>
      </c>
      <c r="CO51" s="19">
        <f t="shared" si="36"/>
        <v>266</v>
      </c>
      <c r="CP51" s="19">
        <v>147.19999999999999</v>
      </c>
      <c r="CQ51" s="19">
        <v>380</v>
      </c>
      <c r="CR51" s="19">
        <v>260</v>
      </c>
      <c r="CS51" s="19">
        <v>147.19999999999999</v>
      </c>
      <c r="CT51" s="19">
        <v>0</v>
      </c>
      <c r="CU51" s="19">
        <f t="shared" si="41"/>
        <v>0</v>
      </c>
      <c r="CV51" s="19">
        <v>0</v>
      </c>
      <c r="CW51" s="19">
        <v>0</v>
      </c>
      <c r="CX51" s="19">
        <v>0</v>
      </c>
      <c r="CY51" s="19">
        <v>0</v>
      </c>
      <c r="CZ51" s="19">
        <v>0</v>
      </c>
      <c r="DA51" s="19">
        <v>0</v>
      </c>
      <c r="DB51" s="19">
        <v>0</v>
      </c>
      <c r="DC51" s="19">
        <v>1754</v>
      </c>
      <c r="DD51" s="19">
        <v>1227.8</v>
      </c>
      <c r="DE51" s="19">
        <v>1058.8616</v>
      </c>
      <c r="DF51" s="19">
        <v>0</v>
      </c>
      <c r="DG51" s="19">
        <f t="shared" si="10"/>
        <v>17398.2</v>
      </c>
      <c r="DH51" s="19">
        <f t="shared" si="11"/>
        <v>12162.674999999999</v>
      </c>
      <c r="DI51" s="19">
        <f t="shared" si="12"/>
        <v>11787.7376</v>
      </c>
      <c r="DJ51" s="19">
        <v>0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19">
        <v>0</v>
      </c>
      <c r="DU51" s="19">
        <v>0</v>
      </c>
      <c r="DV51" s="19">
        <v>0</v>
      </c>
      <c r="DW51" s="19">
        <v>0</v>
      </c>
      <c r="DX51" s="19">
        <v>0</v>
      </c>
      <c r="DY51" s="19">
        <v>0</v>
      </c>
      <c r="DZ51" s="19">
        <v>0</v>
      </c>
      <c r="EA51" s="19">
        <v>0</v>
      </c>
      <c r="EB51" s="19">
        <v>0</v>
      </c>
      <c r="EC51" s="19">
        <f t="shared" si="57"/>
        <v>0</v>
      </c>
      <c r="ED51" s="19">
        <f t="shared" si="57"/>
        <v>0</v>
      </c>
      <c r="EE51" s="19">
        <f t="shared" si="14"/>
        <v>0</v>
      </c>
      <c r="EH51" s="20"/>
      <c r="EJ51" s="20"/>
      <c r="EK51" s="20"/>
      <c r="EM51" s="20"/>
    </row>
    <row r="52" spans="1:143" s="28" customFormat="1" ht="22.5" customHeight="1" x14ac:dyDescent="0.2">
      <c r="A52" s="33" t="s">
        <v>41</v>
      </c>
      <c r="B52" s="34"/>
      <c r="C52" s="27">
        <f>SUM(C10:C51)</f>
        <v>670483.75600000017</v>
      </c>
      <c r="D52" s="27">
        <f>SUM(D10:D51)</f>
        <v>635715.21220000007</v>
      </c>
      <c r="E52" s="27">
        <f t="shared" ref="E52" si="59">DG52+EC52-DY52</f>
        <v>8749719.9699999988</v>
      </c>
      <c r="F52" s="27">
        <f t="shared" si="16"/>
        <v>6103550.8266666662</v>
      </c>
      <c r="G52" s="27">
        <f>SUM(G10:G51)</f>
        <v>6192281.0420000004</v>
      </c>
      <c r="H52" s="27">
        <f t="shared" si="17"/>
        <v>101.45374746361853</v>
      </c>
      <c r="I52" s="27">
        <f t="shared" si="1"/>
        <v>70.771191115045497</v>
      </c>
      <c r="J52" s="27">
        <f>SUM(J10:J51)</f>
        <v>4012578.2000000007</v>
      </c>
      <c r="K52" s="27">
        <f>SUM(K10:K51)</f>
        <v>2635436.3866666667</v>
      </c>
      <c r="L52" s="27">
        <f>SUM(L10:L51)</f>
        <v>2754390.3219999988</v>
      </c>
      <c r="M52" s="27">
        <f t="shared" ref="M52" si="60">L52/K52*100</f>
        <v>104.51363333735353</v>
      </c>
      <c r="N52" s="27">
        <f t="shared" ref="N52" si="61">L52/J52*100</f>
        <v>68.643903862110349</v>
      </c>
      <c r="O52" s="27">
        <f>SUM(O10:O51)</f>
        <v>1479350.4999999998</v>
      </c>
      <c r="P52" s="27">
        <f>SUM(P10:P51)</f>
        <v>923409.63000000012</v>
      </c>
      <c r="Q52" s="27">
        <f>SUM(Q10:Q51)</f>
        <v>1085228.8103999998</v>
      </c>
      <c r="R52" s="27">
        <f t="shared" si="5"/>
        <v>117.5240949566445</v>
      </c>
      <c r="S52" s="27">
        <f t="shared" si="6"/>
        <v>73.358464434222995</v>
      </c>
      <c r="T52" s="27">
        <f>SUM(T10:T51)</f>
        <v>575929.19999999995</v>
      </c>
      <c r="U52" s="27">
        <f>SUM(U10:U51)</f>
        <v>353038.27</v>
      </c>
      <c r="V52" s="27">
        <f>SUM(V10:V51)</f>
        <v>388523.23840000003</v>
      </c>
      <c r="W52" s="27">
        <f t="shared" ref="W52" si="62">V52/U52*100</f>
        <v>110.05130928156883</v>
      </c>
      <c r="X52" s="27">
        <f t="shared" ref="X52" si="63">V52/T52*100</f>
        <v>67.46024309932541</v>
      </c>
      <c r="Y52" s="27">
        <f>SUM(Y10:Y51)</f>
        <v>403150.1</v>
      </c>
      <c r="Z52" s="27">
        <f t="shared" ref="Z52:AA52" si="64">SUM(Z10:Z51)</f>
        <v>238253.12666666665</v>
      </c>
      <c r="AA52" s="27">
        <f t="shared" si="64"/>
        <v>239727.62789999996</v>
      </c>
      <c r="AB52" s="27">
        <f t="shared" ref="AB52" si="65">AA52/Z52*100</f>
        <v>100.61888011878905</v>
      </c>
      <c r="AC52" s="27">
        <f t="shared" ref="AC52" si="66">AA52/Y52*100</f>
        <v>59.463616132056018</v>
      </c>
      <c r="AD52" s="27">
        <f>SUM(AD10:AD51)</f>
        <v>903421.29999999993</v>
      </c>
      <c r="AE52" s="27">
        <f t="shared" ref="AE52:AF52" si="67">SUM(AE10:AE51)</f>
        <v>570371.36</v>
      </c>
      <c r="AF52" s="27">
        <f t="shared" si="67"/>
        <v>696705.57200000004</v>
      </c>
      <c r="AG52" s="27">
        <f t="shared" ref="AG52" si="68">AF52/AE52*100</f>
        <v>122.14946627053646</v>
      </c>
      <c r="AH52" s="27">
        <f t="shared" ref="AH52" si="69">AF52/AD52*100</f>
        <v>77.118568269311353</v>
      </c>
      <c r="AI52" s="27">
        <f>SUM(AI10:AI51)</f>
        <v>166892.11000000002</v>
      </c>
      <c r="AJ52" s="27">
        <f>SUM(AJ10:AJ51)</f>
        <v>118079.95700000001</v>
      </c>
      <c r="AK52" s="27">
        <f>SUM(AK10:AK51)</f>
        <v>162314.06600000002</v>
      </c>
      <c r="AL52" s="27">
        <f t="shared" ref="AL52" si="70">AK52/AJ52*100</f>
        <v>137.46114931257978</v>
      </c>
      <c r="AM52" s="27">
        <f t="shared" ref="AM52" si="71">AK52/AI52*100</f>
        <v>97.256884103149034</v>
      </c>
      <c r="AN52" s="27">
        <f>SUM(AN10:AN51)</f>
        <v>56950</v>
      </c>
      <c r="AO52" s="27">
        <f>SUM(AO10:AO51)</f>
        <v>42397</v>
      </c>
      <c r="AP52" s="27">
        <f>SUM(AP10:AP51)</f>
        <v>56610.159800000001</v>
      </c>
      <c r="AQ52" s="27">
        <f t="shared" ref="AQ52" si="72">AP52/AO52*100</f>
        <v>133.52397528126991</v>
      </c>
      <c r="AR52" s="27">
        <f t="shared" ref="AR52" si="73">AP52/AN52*100</f>
        <v>99.40326567164179</v>
      </c>
      <c r="AS52" s="27">
        <f>SUM(AS10:AS51)</f>
        <v>0</v>
      </c>
      <c r="AT52" s="27">
        <f t="shared" ref="AT52:AU52" si="74">SUM(AT10:AT51)</f>
        <v>0</v>
      </c>
      <c r="AU52" s="27">
        <f t="shared" si="74"/>
        <v>0</v>
      </c>
      <c r="AV52" s="27">
        <f>SUM(AV10:AV51)</f>
        <v>0</v>
      </c>
      <c r="AW52" s="27">
        <f t="shared" ref="AW52:BA52" si="75">SUM(AW10:AW51)</f>
        <v>0</v>
      </c>
      <c r="AX52" s="27">
        <f t="shared" si="75"/>
        <v>0</v>
      </c>
      <c r="AY52" s="27">
        <f t="shared" si="75"/>
        <v>4487577.3999999994</v>
      </c>
      <c r="AZ52" s="27">
        <f t="shared" si="75"/>
        <v>3365677.0500000003</v>
      </c>
      <c r="BA52" s="27">
        <f t="shared" si="75"/>
        <v>3365677.6</v>
      </c>
      <c r="BB52" s="27">
        <f t="shared" ref="BB52" si="76">SUM(BB10:BB51)</f>
        <v>0</v>
      </c>
      <c r="BC52" s="27">
        <f t="shared" ref="BC52" si="77">SUM(BC10:BC51)</f>
        <v>0</v>
      </c>
      <c r="BD52" s="27">
        <f t="shared" ref="BD52" si="78">SUM(BD10:BD51)</f>
        <v>0</v>
      </c>
      <c r="BE52" s="27">
        <f t="shared" ref="BE52" si="79">SUM(BE10:BE51)</f>
        <v>60736.1</v>
      </c>
      <c r="BF52" s="27">
        <f t="shared" ref="BF52" si="80">SUM(BF10:BF51)</f>
        <v>45552.074999999997</v>
      </c>
      <c r="BG52" s="27">
        <f t="shared" ref="BG52" si="81">SUM(BG10:BG51)</f>
        <v>46726.899999999994</v>
      </c>
      <c r="BH52" s="27">
        <f t="shared" ref="BH52" si="82">SUM(BH10:BH51)</f>
        <v>0</v>
      </c>
      <c r="BI52" s="27">
        <f t="shared" ref="BI52" si="83">SUM(BI10:BI51)</f>
        <v>0</v>
      </c>
      <c r="BJ52" s="27">
        <f t="shared" ref="BJ52" si="84">SUM(BJ10:BJ51)</f>
        <v>0</v>
      </c>
      <c r="BK52" s="27">
        <f t="shared" ref="BK52" si="85">SUM(BK10:BK51)</f>
        <v>0</v>
      </c>
      <c r="BL52" s="27">
        <f t="shared" ref="BL52" si="86">SUM(BL10:BL51)</f>
        <v>0</v>
      </c>
      <c r="BM52" s="27">
        <f t="shared" ref="BM52" si="87">SUM(BM10:BM51)</f>
        <v>0</v>
      </c>
      <c r="BN52" s="27">
        <f t="shared" ref="BN52" si="88">SUM(BN10:BN51)</f>
        <v>246609.2</v>
      </c>
      <c r="BO52" s="27">
        <f t="shared" ref="BO52" si="89">SUM(BO10:BO51)</f>
        <v>149595.46999999997</v>
      </c>
      <c r="BP52" s="27">
        <f t="shared" ref="BP52" si="90">SUM(BP10:BP51)</f>
        <v>157081.28659999996</v>
      </c>
      <c r="BQ52" s="27">
        <f t="shared" si="8"/>
        <v>105.00403962767054</v>
      </c>
      <c r="BR52" s="27">
        <f t="shared" si="9"/>
        <v>63.696442225188662</v>
      </c>
      <c r="BS52" s="27">
        <f t="shared" ref="BS52" si="91">SUM(BS10:BS51)</f>
        <v>172897.69999999998</v>
      </c>
      <c r="BT52" s="27">
        <f t="shared" ref="BT52" si="92">SUM(BT10:BT51)</f>
        <v>102647.36</v>
      </c>
      <c r="BU52" s="27">
        <f t="shared" ref="BU52" si="93">SUM(BU10:BU51)</f>
        <v>107150.8426</v>
      </c>
      <c r="BV52" s="27">
        <f t="shared" ref="BV52" si="94">SUM(BV10:BV51)</f>
        <v>30457</v>
      </c>
      <c r="BW52" s="27">
        <f t="shared" ref="BW52" si="95">SUM(BW10:BW51)</f>
        <v>20729.8</v>
      </c>
      <c r="BX52" s="27">
        <f t="shared" ref="BX52" si="96">SUM(BX10:BX51)</f>
        <v>20434.151000000002</v>
      </c>
      <c r="BY52" s="27">
        <f t="shared" ref="BY52" si="97">SUM(BY10:BY51)</f>
        <v>3000</v>
      </c>
      <c r="BZ52" s="27">
        <f t="shared" ref="BZ52" si="98">SUM(BZ10:BZ51)</f>
        <v>750</v>
      </c>
      <c r="CA52" s="27">
        <f t="shared" ref="CA52" si="99">SUM(CA10:CA51)</f>
        <v>1205</v>
      </c>
      <c r="CB52" s="27">
        <f t="shared" ref="CB52" si="100">SUM(CB10:CB51)</f>
        <v>40254.5</v>
      </c>
      <c r="CC52" s="27">
        <f t="shared" ref="CC52" si="101">SUM(CC10:CC51)</f>
        <v>25468.31</v>
      </c>
      <c r="CD52" s="27">
        <f t="shared" ref="CD52" si="102">SUM(CD10:CD51)</f>
        <v>28291.292999999998</v>
      </c>
      <c r="CE52" s="27">
        <f t="shared" ref="CE52" si="103">SUM(CE10:CE51)</f>
        <v>0</v>
      </c>
      <c r="CF52" s="27">
        <f t="shared" ref="CF52" si="104">SUM(CF10:CF51)</f>
        <v>0</v>
      </c>
      <c r="CG52" s="27">
        <f t="shared" ref="CG52" si="105">SUM(CG10:CG51)</f>
        <v>0</v>
      </c>
      <c r="CH52" s="27">
        <f t="shared" ref="CH52" si="106">SUM(CH10:CH51)</f>
        <v>21507.5</v>
      </c>
      <c r="CI52" s="27">
        <f t="shared" ref="CI52" si="107">SUM(CI10:CI51)</f>
        <v>13661.125</v>
      </c>
      <c r="CJ52" s="27">
        <f t="shared" ref="CJ52" si="108">SUM(CJ10:CJ51)</f>
        <v>14089.152</v>
      </c>
      <c r="CK52" s="27">
        <f t="shared" ref="CK52" si="109">SUM(CK10:CK51)</f>
        <v>23158</v>
      </c>
      <c r="CL52" s="27">
        <f t="shared" ref="CL52" si="110">SUM(CL10:CL51)</f>
        <v>16210.6</v>
      </c>
      <c r="CM52" s="27">
        <f t="shared" ref="CM52" si="111">SUM(CM10:CM51)</f>
        <v>16323.3</v>
      </c>
      <c r="CN52" s="27">
        <f t="shared" ref="CN52" si="112">SUM(CN10:CN51)</f>
        <v>1175232.1000000001</v>
      </c>
      <c r="CO52" s="27">
        <f t="shared" ref="CO52" si="113">SUM(CO10:CO51)</f>
        <v>822662.47</v>
      </c>
      <c r="CP52" s="27">
        <f t="shared" ref="CP52" si="114">SUM(CP10:CP51)</f>
        <v>753106.08260000008</v>
      </c>
      <c r="CQ52" s="27">
        <f t="shared" ref="CQ52" si="115">SUM(CQ10:CQ51)</f>
        <v>546538.4</v>
      </c>
      <c r="CR52" s="27">
        <f t="shared" ref="CR52" si="116">SUM(CR10:CR51)</f>
        <v>383396.08999999997</v>
      </c>
      <c r="CS52" s="27">
        <f t="shared" ref="CS52" si="117">SUM(CS10:CS51)</f>
        <v>362410.27559999988</v>
      </c>
      <c r="CT52" s="27">
        <f t="shared" ref="CT52" si="118">SUM(CT10:CT51)</f>
        <v>170462.88999999998</v>
      </c>
      <c r="CU52" s="27">
        <f t="shared" ref="CU52" si="119">SUM(CU10:CU51)</f>
        <v>119324.023</v>
      </c>
      <c r="CV52" s="27">
        <f t="shared" ref="CV52" si="120">SUM(CV10:CV51)</f>
        <v>168324.63020000001</v>
      </c>
      <c r="CW52" s="27">
        <f t="shared" ref="CW52" si="121">SUM(CW10:CW51)</f>
        <v>12730</v>
      </c>
      <c r="CX52" s="27">
        <f t="shared" ref="CX52" si="122">SUM(CX10:CX51)</f>
        <v>7749</v>
      </c>
      <c r="CY52" s="27">
        <f t="shared" ref="CY52" si="123">SUM(CY10:CY51)</f>
        <v>14893.886999999999</v>
      </c>
      <c r="CZ52" s="27">
        <f t="shared" ref="CZ52" si="124">SUM(CZ10:CZ51)</f>
        <v>1550</v>
      </c>
      <c r="DA52" s="27">
        <f t="shared" ref="DA52" si="125">SUM(DA10:DA51)</f>
        <v>490.00000000000006</v>
      </c>
      <c r="DB52" s="27">
        <f t="shared" ref="DB52" si="126">SUM(DB10:DB51)</f>
        <v>1100</v>
      </c>
      <c r="DC52" s="27">
        <f t="shared" ref="DC52" si="127">SUM(DC10:DC51)</f>
        <v>278043.29999999993</v>
      </c>
      <c r="DD52" s="27">
        <f t="shared" ref="DD52" si="128">SUM(DD10:DD51)</f>
        <v>197755.11000000002</v>
      </c>
      <c r="DE52" s="27">
        <f t="shared" ref="DE52" si="129">SUM(DE10:DE51)</f>
        <v>100780.47150000003</v>
      </c>
      <c r="DF52" s="27">
        <f t="shared" ref="DF52" si="130">SUM(DF10:DF51)</f>
        <v>0</v>
      </c>
      <c r="DG52" s="27">
        <f t="shared" ref="DG52" si="131">SUM(DG10:DG51)</f>
        <v>8583949.1999999993</v>
      </c>
      <c r="DH52" s="27">
        <f t="shared" ref="DH52" si="132">SUM(DH10:DH51)</f>
        <v>6060816.6366666667</v>
      </c>
      <c r="DI52" s="27">
        <f t="shared" ref="DI52" si="133">SUM(DI10:DI51)</f>
        <v>6181983.9739999995</v>
      </c>
      <c r="DJ52" s="27">
        <f t="shared" ref="DJ52" si="134">SUM(DJ10:DJ51)</f>
        <v>0</v>
      </c>
      <c r="DK52" s="27">
        <f t="shared" ref="DK52" si="135">SUM(DK10:DK51)</f>
        <v>0</v>
      </c>
      <c r="DL52" s="27">
        <f t="shared" ref="DL52" si="136">SUM(DL10:DL51)</f>
        <v>0</v>
      </c>
      <c r="DM52" s="27">
        <f t="shared" ref="DM52" si="137">SUM(DM10:DM51)</f>
        <v>156269.76999999999</v>
      </c>
      <c r="DN52" s="27">
        <f t="shared" ref="DN52" si="138">SUM(DN10:DN51)</f>
        <v>35608.439999999995</v>
      </c>
      <c r="DO52" s="27">
        <f t="shared" ref="DO52" si="139">SUM(DO10:DO51)</f>
        <v>-278.76200000000006</v>
      </c>
      <c r="DP52" s="27">
        <f t="shared" ref="DP52" si="140">SUM(DP10:DP51)</f>
        <v>0</v>
      </c>
      <c r="DQ52" s="27">
        <f t="shared" ref="DQ52" si="141">SUM(DQ10:DQ51)</f>
        <v>0</v>
      </c>
      <c r="DR52" s="27">
        <f t="shared" ref="DR52" si="142">SUM(DR10:DR51)</f>
        <v>0</v>
      </c>
      <c r="DS52" s="27">
        <f t="shared" ref="DS52" si="143">SUM(DS10:DS51)</f>
        <v>9501</v>
      </c>
      <c r="DT52" s="27">
        <f t="shared" ref="DT52" si="144">SUM(DT10:DT51)</f>
        <v>7125.75</v>
      </c>
      <c r="DU52" s="27">
        <f t="shared" ref="DU52" si="145">SUM(DU10:DU51)</f>
        <v>9712.83</v>
      </c>
      <c r="DV52" s="27">
        <f t="shared" ref="DV52" si="146">SUM(DV10:DV51)</f>
        <v>0</v>
      </c>
      <c r="DW52" s="27">
        <f t="shared" ref="DW52" si="147">SUM(DW10:DW51)</f>
        <v>0</v>
      </c>
      <c r="DX52" s="27">
        <f t="shared" ref="DX52" si="148">SUM(DX10:DX51)</f>
        <v>863</v>
      </c>
      <c r="DY52" s="27">
        <f t="shared" ref="DY52" si="149">SUM(DY10:DY51)</f>
        <v>165868.4</v>
      </c>
      <c r="DZ52" s="27">
        <f t="shared" ref="DZ52" si="150">SUM(DZ10:DZ51)</f>
        <v>62090.28</v>
      </c>
      <c r="EA52" s="27">
        <f t="shared" ref="EA52" si="151">SUM(EA10:EA51)</f>
        <v>90480</v>
      </c>
      <c r="EB52" s="27">
        <f t="shared" ref="EB52" si="152">SUM(EB10:EB51)</f>
        <v>0</v>
      </c>
      <c r="EC52" s="27">
        <f t="shared" ref="EC52" si="153">SUM(EC10:EC51)</f>
        <v>331639.17</v>
      </c>
      <c r="ED52" s="27">
        <f t="shared" ref="ED52" si="154">SUM(ED10:ED51)</f>
        <v>104824.47</v>
      </c>
      <c r="EE52" s="27">
        <f t="shared" ref="EE52" si="155">SUM(EE10:EE51)</f>
        <v>100777.068</v>
      </c>
    </row>
    <row r="53" spans="1:143" s="24" customFormat="1" ht="22.5" customHeight="1" x14ac:dyDescent="0.2"/>
    <row r="54" spans="1:143" s="25" customFormat="1" ht="22.5" customHeight="1" x14ac:dyDescent="0.2"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26"/>
    </row>
    <row r="55" spans="1:143" x14ac:dyDescent="0.3"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6"/>
    </row>
  </sheetData>
  <protectedRanges>
    <protectedRange sqref="V10:W10 W11:W52 V11:V51" name="Range4_5_1_2_1_1_1_1_1_1_1_1_1"/>
    <protectedRange sqref="AA10:AB10 AB11:AB52 AA11:AA51" name="Range4_1_1_1_2_1_1_1_1_1_1_1_1_1"/>
    <protectedRange sqref="AF10:AG10 AG11:AG52 AF11:AF51" name="Range4_2_1_1_2_1_1_1_1_1_1_1_1_1"/>
    <protectedRange sqref="AK10:AL10 AL11:AL52 AK11:AK51" name="Range4_3_1_1_2_1_1_1_1_1_1_1_1_1"/>
    <protectedRange sqref="AP10:AQ10 AP11:AP51 AQ11:AQ52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2"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BI7:BJ7"/>
    <mergeCell ref="BN7:BN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A52:B52"/>
    <mergeCell ref="EB4:EB8"/>
    <mergeCell ref="DF4:DF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2019-10-03T12:58:25Z</dcterms:modified>
</cp:coreProperties>
</file>